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seldonpc-my.sharepoint.com/personal/nina_hempstock_chiseldon-pc_gov_uk/Documents/Desktop/Finance/Detailed Transcation Report for FC Meeting/"/>
    </mc:Choice>
  </mc:AlternateContent>
  <xr:revisionPtr revIDLastSave="178" documentId="8_{A7A76761-D865-454E-98A5-0DFB18DC0275}" xr6:coauthVersionLast="47" xr6:coauthVersionMax="47" xr10:uidLastSave="{2DCBB729-2088-416C-9A38-DDE02164889E}"/>
  <bookViews>
    <workbookView xWindow="-108" yWindow="-108" windowWidth="23256" windowHeight="12456" xr2:uid="{00000000-000D-0000-FFFF-FFFF00000000}"/>
  </bookViews>
  <sheets>
    <sheet name="General Ledger Detail" sheetId="1" r:id="rId1"/>
    <sheet name="NHP" sheetId="3" r:id="rId2"/>
    <sheet name="S137 spend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1" i="1" l="1"/>
  <c r="I14" i="3"/>
  <c r="I12" i="3"/>
  <c r="H12" i="3"/>
  <c r="H14" i="3" s="1"/>
  <c r="F12" i="3"/>
  <c r="F14" i="3" s="1"/>
  <c r="E12" i="3"/>
  <c r="E14" i="3" s="1"/>
  <c r="G14" i="3" s="1"/>
  <c r="G8" i="3"/>
  <c r="G9" i="3" s="1"/>
  <c r="G10" i="3" s="1"/>
  <c r="G11" i="3" s="1"/>
  <c r="G12" i="3" s="1"/>
  <c r="H117" i="1" l="1"/>
  <c r="H103" i="1"/>
  <c r="H119" i="1" l="1"/>
  <c r="H120" i="1" s="1"/>
  <c r="G96" i="1" l="1"/>
  <c r="F96" i="1"/>
  <c r="E96" i="1"/>
</calcChain>
</file>

<file path=xl/sharedStrings.xml><?xml version="1.0" encoding="utf-8"?>
<sst xmlns="http://schemas.openxmlformats.org/spreadsheetml/2006/main" count="504" uniqueCount="278">
  <si>
    <t>General Ledger Detail</t>
  </si>
  <si>
    <t>Chiseldon Parish Council</t>
  </si>
  <si>
    <t>For the period 1 September 2023 to 30 September 2023</t>
  </si>
  <si>
    <t>Account Code</t>
  </si>
  <si>
    <t>Account</t>
  </si>
  <si>
    <t>Date</t>
  </si>
  <si>
    <t>Description</t>
  </si>
  <si>
    <t>Reference</t>
  </si>
  <si>
    <t>Gross</t>
  </si>
  <si>
    <t>VAT</t>
  </si>
  <si>
    <t>Net</t>
  </si>
  <si>
    <t>VAT Rate</t>
  </si>
  <si>
    <t>VAT Rate Name</t>
  </si>
  <si>
    <t>Capital Expenditure</t>
  </si>
  <si>
    <t>505</t>
  </si>
  <si>
    <t>Finance: Stationery</t>
  </si>
  <si>
    <t>20% (VAT on Expenses)</t>
  </si>
  <si>
    <t>No VAT</t>
  </si>
  <si>
    <t>364</t>
  </si>
  <si>
    <t>EGPA - Village Planter costs</t>
  </si>
  <si>
    <t>512</t>
  </si>
  <si>
    <t>Finance: IT - PC, virus, email, domain name &amp; Xero</t>
  </si>
  <si>
    <t>326</t>
  </si>
  <si>
    <t>Recreation: Building Maintenance</t>
  </si>
  <si>
    <t>360</t>
  </si>
  <si>
    <t>Environment: General Maintenance</t>
  </si>
  <si>
    <t>329</t>
  </si>
  <si>
    <t>Recreation: Waste Collection</t>
  </si>
  <si>
    <t>Rec hall blue wheelie bin container rental per day July</t>
  </si>
  <si>
    <t>210</t>
  </si>
  <si>
    <t>Recreation:Hall Hire income</t>
  </si>
  <si>
    <t>Rec Hall hire Weds 6th Sept at 10:30am for 1 hour</t>
  </si>
  <si>
    <t>Exempt Income</t>
  </si>
  <si>
    <t>324</t>
  </si>
  <si>
    <t>Christmas Tree Elec Supply</t>
  </si>
  <si>
    <t>Christmas tree supply standing charge July</t>
  </si>
  <si>
    <t>5% (VAT on Expenses)</t>
  </si>
  <si>
    <t>501</t>
  </si>
  <si>
    <t>Finance: Courses and Training</t>
  </si>
  <si>
    <t>202</t>
  </si>
  <si>
    <t>Environment:Cemetery income</t>
  </si>
  <si>
    <t>20% (VAT on Income)</t>
  </si>
  <si>
    <t>211</t>
  </si>
  <si>
    <t>Recreation: Football Pitch hire income</t>
  </si>
  <si>
    <t>Chiseldon football Club - Senior football pitch hire per game July matches</t>
  </si>
  <si>
    <t>Chiseldon football Club - Senior football pitch hire per game August matches</t>
  </si>
  <si>
    <t>504</t>
  </si>
  <si>
    <t>Finance: Telephone and Broadband</t>
  </si>
  <si>
    <t>354</t>
  </si>
  <si>
    <t>Environment: Building Maintenance</t>
  </si>
  <si>
    <t>330</t>
  </si>
  <si>
    <t>Recreation: Grounds Maintenance</t>
  </si>
  <si>
    <t>351</t>
  </si>
  <si>
    <t>Environment: Hedge Trimming and Grass cutting</t>
  </si>
  <si>
    <t>372</t>
  </si>
  <si>
    <t>EGPA Tree Trimming</t>
  </si>
  <si>
    <t>365</t>
  </si>
  <si>
    <t>EGPA Allotments - costs</t>
  </si>
  <si>
    <t>331</t>
  </si>
  <si>
    <t>Recreation: CVPA general Maintenance</t>
  </si>
  <si>
    <t>Rabbit control at the allotments</t>
  </si>
  <si>
    <t>367</t>
  </si>
  <si>
    <t>EGPA - STORM costs</t>
  </si>
  <si>
    <t>522</t>
  </si>
  <si>
    <t>Memberships and Subscriptions</t>
  </si>
  <si>
    <t>Living wage annual subs</t>
  </si>
  <si>
    <t>228</t>
  </si>
  <si>
    <t>Expenditure of Parish Council grant fund</t>
  </si>
  <si>
    <t>Memory cafe hall hire, October – December 2023 3 x 2 hour sessions</t>
  </si>
  <si>
    <t>335</t>
  </si>
  <si>
    <t>Recreation: Youth services</t>
  </si>
  <si>
    <t>350</t>
  </si>
  <si>
    <t>Environment: WARP</t>
  </si>
  <si>
    <t>366</t>
  </si>
  <si>
    <t>EGPA: Misc Expenditure</t>
  </si>
  <si>
    <t>361</t>
  </si>
  <si>
    <t>Environment:Litter Picking</t>
  </si>
  <si>
    <t>352</t>
  </si>
  <si>
    <t>Environment: Dog and Litter bins</t>
  </si>
  <si>
    <t>225</t>
  </si>
  <si>
    <t>Finance - Parish Chapel Room hire income</t>
  </si>
  <si>
    <t>Chapel Room Hire Hourly Rate for Chiseldon Ward surgeries. Sat 7th Oct, 4th Nov and 2nd Dec, between 11:30-12:30</t>
  </si>
  <si>
    <t>Rec Hall hire Weds 18th Oct at 10:30 for 1 hour, for dance practice</t>
  </si>
  <si>
    <t>227</t>
  </si>
  <si>
    <t>Income accounts for donations received</t>
  </si>
  <si>
    <t>371</t>
  </si>
  <si>
    <t>EGPA - Annual gym maintenance package</t>
  </si>
  <si>
    <t>345</t>
  </si>
  <si>
    <t>Planning: Neighbourhood Plan CPC Funds</t>
  </si>
  <si>
    <t>B/P to: WiltshireWildlifeT - NHP. Data Search for Chiseldon PC Area</t>
  </si>
  <si>
    <t>NHP data Search, GIS data prep and mapping</t>
  </si>
  <si>
    <t>B/P to: WiltshireWildlifeT - GIS data prep and mapping for Neighbourhood Plan up to 07/03/23. 5 Days</t>
  </si>
  <si>
    <t>328</t>
  </si>
  <si>
    <t>Recreation: Rates and Taxes</t>
  </si>
  <si>
    <t>334</t>
  </si>
  <si>
    <t>Recreation: Water</t>
  </si>
  <si>
    <t>Rec ground water</t>
  </si>
  <si>
    <t>353</t>
  </si>
  <si>
    <t>Environment: Gas and Electricity - Chapel</t>
  </si>
  <si>
    <t>EDF Chapel elec monthly DD</t>
  </si>
  <si>
    <t>221</t>
  </si>
  <si>
    <t>Finance: CTSG</t>
  </si>
  <si>
    <t>SWINDON BC PAYMENT - CTSG 50% of 2023/24 payment</t>
  </si>
  <si>
    <t>220</t>
  </si>
  <si>
    <t>Finance:Precept</t>
  </si>
  <si>
    <t>SWINDON BC PAYMENT - Precept 50% of 2023/24 payment</t>
  </si>
  <si>
    <t>511</t>
  </si>
  <si>
    <t>Finance: Professional Fees</t>
  </si>
  <si>
    <t>825</t>
  </si>
  <si>
    <t>PAYE &amp; NI Payable (HMRC)</t>
  </si>
  <si>
    <t>858</t>
  </si>
  <si>
    <t>Pensions Payable</t>
  </si>
  <si>
    <t>Direct Debit (NEST) - Pension contribution CPC % staff Nest Pensions</t>
  </si>
  <si>
    <t>Direct Debit (NEST) - Staff payment Nest Pensions</t>
  </si>
  <si>
    <t>508</t>
  </si>
  <si>
    <t>Finance: Website, Marketing, flyers &amp; leaflets, advertisements</t>
  </si>
  <si>
    <t>814</t>
  </si>
  <si>
    <t>Wages Payable - Payroll</t>
  </si>
  <si>
    <t>Phone and Broadband</t>
  </si>
  <si>
    <t>236</t>
  </si>
  <si>
    <t>Neighbourhood Plan Grant Income</t>
  </si>
  <si>
    <t>509</t>
  </si>
  <si>
    <t>Finance: Staff only expenses</t>
  </si>
  <si>
    <t>Cheque clearing charges July-Sept</t>
  </si>
  <si>
    <t>363</t>
  </si>
  <si>
    <t>Environment - Water Supply</t>
  </si>
  <si>
    <t>Allotment water</t>
  </si>
  <si>
    <t>270</t>
  </si>
  <si>
    <t>Interest Income</t>
  </si>
  <si>
    <t>Quarterly interest</t>
  </si>
  <si>
    <t>507</t>
  </si>
  <si>
    <t>Finance: Staff salary only</t>
  </si>
  <si>
    <t>482</t>
  </si>
  <si>
    <t>Pensions Costs</t>
  </si>
  <si>
    <t>Total</t>
  </si>
  <si>
    <t>Income (or refund, discount etc)</t>
  </si>
  <si>
    <t>From allocated reserved funds</t>
  </si>
  <si>
    <t>MJ - manual journals</t>
  </si>
  <si>
    <t>From CPC grant fund</t>
  </si>
  <si>
    <t>From unallocated reserved funds</t>
  </si>
  <si>
    <t>Hire of Marquee and Donations to Wiltshire Air Ambulance</t>
  </si>
  <si>
    <t xml:space="preserve"> </t>
  </si>
  <si>
    <t>Of which:</t>
  </si>
  <si>
    <t>Allocated Reserves</t>
  </si>
  <si>
    <t>A</t>
  </si>
  <si>
    <t>Recreation Ground Drainage</t>
  </si>
  <si>
    <t>B</t>
  </si>
  <si>
    <t>Recreation Hall Replacement</t>
  </si>
  <si>
    <t>C</t>
  </si>
  <si>
    <t>Draycot Foliat Parking</t>
  </si>
  <si>
    <t>D</t>
  </si>
  <si>
    <t>Windmill Piece Parking</t>
  </si>
  <si>
    <t>E</t>
  </si>
  <si>
    <t>Neighbourhood Plan CPC Funds</t>
  </si>
  <si>
    <t>F</t>
  </si>
  <si>
    <t>Neighbourhood Plan Groundwork Grant</t>
  </si>
  <si>
    <t>G</t>
  </si>
  <si>
    <t>Planning - New SID</t>
  </si>
  <si>
    <t>H</t>
  </si>
  <si>
    <t>BMX/Pump Track</t>
  </si>
  <si>
    <t>I</t>
  </si>
  <si>
    <t>CVPA Fund - Skate Park</t>
  </si>
  <si>
    <t>J</t>
  </si>
  <si>
    <t>CVPA Fund - Muga Goals</t>
  </si>
  <si>
    <t>Allocated Reserves Subtotal</t>
  </si>
  <si>
    <t>Unallocated Reserves</t>
  </si>
  <si>
    <t>Total Reserves</t>
  </si>
  <si>
    <t>Clerk Aug expenses. Printer paper for office</t>
  </si>
  <si>
    <t>Clerk Aug expenses. Epson printer ink</t>
  </si>
  <si>
    <t>Clerk Aug expenses. Book 2nd class stamps</t>
  </si>
  <si>
    <t>Clerk Aug expenses. Plants for Hodson Rd planter</t>
  </si>
  <si>
    <t>Clerk Aug expenses. Microsoft business basic (Cllr emails)</t>
  </si>
  <si>
    <t>Clerk Aug expenses. Microsoft business standard (Clerk &amp; RFO)</t>
  </si>
  <si>
    <t>Clerk Aug expenses. Toilet roll holder for gents. Rec Hall.</t>
  </si>
  <si>
    <t>Clerk Aug expenses. Weed killer for Chapel path</t>
  </si>
  <si>
    <t>Clerk Aug expenses. Descaler for office hot water boiler in bathroom</t>
  </si>
  <si>
    <t>Rec Hall day hire 23rd Aug, 10:30-11:30, for 1 hr</t>
  </si>
  <si>
    <t>WALC. Clerk &amp; RFO Course: Year-end &amp; Audit Receipts &amp; Payments Accounts (over £25,000)</t>
  </si>
  <si>
    <t>WALC. Clerk &amp; RFO Course: VAT for VAT registered councils</t>
  </si>
  <si>
    <t>Addition to Memorial stone at plot N74, SHCMG</t>
  </si>
  <si>
    <t>Domain</t>
  </si>
  <si>
    <t>Viop Bronze</t>
  </si>
  <si>
    <t>Text/call charges as per attached itemised statement</t>
  </si>
  <si>
    <t>Handyman Aug Hours: Refixed secondary glazing. Descaled kettle &amp; water heater in office,</t>
  </si>
  <si>
    <t>Handyman Aug Hours: Putting up notices, defib checks, put green waste into rubbish and put bins out, checked trees &amp; bushes in Home Close</t>
  </si>
  <si>
    <t>Handyman Aug Hours: Treated weeds in compound</t>
  </si>
  <si>
    <t>Handyman Aug Roundings</t>
  </si>
  <si>
    <t>Handyman Aug Hours: Strimmed New Road and areas around allotments, footpath to Hodson. Strimmed rec field edge and rec road</t>
  </si>
  <si>
    <t>Handyman Aug Hours: Trimmed trees away from football pitch line, cut down branches on stump at Butts Rd cemetery</t>
  </si>
  <si>
    <t>Handyman Aug Hours: Fix fallen tree at allotment 12A</t>
  </si>
  <si>
    <t>Handyman Aug Hours: CVPA. Fixed trim on slide &amp; gate, removed graffiti</t>
  </si>
  <si>
    <t>Storm Facilities M - PPM Aug</t>
  </si>
  <si>
    <t>NSALG - Annual subs to the National Allotments Society</t>
  </si>
  <si>
    <t>Clerk's Sept Expenses. Epson yellow printer ink</t>
  </si>
  <si>
    <t>Clerk's Sept Expenses. Book 2nd class stamps</t>
  </si>
  <si>
    <t>Clerk's Sept Expenses. New router for office (part reimbursement due to transposing error. £27 due next month)</t>
  </si>
  <si>
    <t>BEST - 6 x 2hr summer youth club sessions during summer hols</t>
  </si>
  <si>
    <t>Allbuild - To carry out work at Washpool</t>
  </si>
  <si>
    <t>Allbuild - To remove bench at SHCMG and refit. VAT NOT recoverable (funded by resident)</t>
  </si>
  <si>
    <t>Allbuild - Litter picking within parish</t>
  </si>
  <si>
    <t>Allbuild - Collection of waste from bins at Rec Grounds</t>
  </si>
  <si>
    <t>Allbuild - Grass cutting within parish</t>
  </si>
  <si>
    <t>Allbuild - Waste litter bins</t>
  </si>
  <si>
    <t>Allbuild - Dog waste bins</t>
  </si>
  <si>
    <t>Septiclean Ltd - Chapel septic tank emptying</t>
  </si>
  <si>
    <t>CFC. Hourly cost for evening hire of Rec Hall for Weds evening (13th Sept) from 19:00-20:00</t>
  </si>
  <si>
    <t>Burial costs for cremated remains in plot C46, in SHCMG</t>
  </si>
  <si>
    <t>Will donation for SHCMG</t>
  </si>
  <si>
    <t>Caloo Ltd - Annual inspection and maintenance of the outdoor gym</t>
  </si>
  <si>
    <t>WiltshireWildlifeT - NHP. Data Search for Chiseldon PC Area</t>
  </si>
  <si>
    <t>WiltshireWildlifeT - GIS data prep and mapping for Neighbourhood Plan up to 07/03/23. 5 Days</t>
  </si>
  <si>
    <t>SwindonBoroughCoun - Rec Hall business rates increase due to SBC revaluation band change, from Aug '24</t>
  </si>
  <si>
    <t>PKF Littlejohn external auditors - External Audit 22-24</t>
  </si>
  <si>
    <t>HMRC Cumbernauld - Sept salaries</t>
  </si>
  <si>
    <t>Clerk's Sept expenses part 2. New router for office (part reimbursement due to transposing error in Aug expenses)</t>
  </si>
  <si>
    <t xml:space="preserve">Clerk's Sept expenses part 2. New watering can for Butts Road </t>
  </si>
  <si>
    <t xml:space="preserve">Clerk's Sept expenses part 2. Stamps for memorial stone letters </t>
  </si>
  <si>
    <t xml:space="preserve">Clerk's Sept expenses part 2. Timpsons. Plaque for bench. VAT not recoverable, paid by resident </t>
  </si>
  <si>
    <t>Clerk's Sept expenses part 2. Timpsons. Delivery of plaque for bench</t>
  </si>
  <si>
    <t>Clerk's Sept expenses part 2. Stamps for memorial stone letters</t>
  </si>
  <si>
    <t>Clerk's Sept expenses part 2. Beech trees, poles and stakes for castle View Road</t>
  </si>
  <si>
    <t>Clerk's Sept expenses part 2. Envelopes x101</t>
  </si>
  <si>
    <t>Crannis Technology - Defib site suitability survey</t>
  </si>
  <si>
    <t>Sanders. Monthly website fees</t>
  </si>
  <si>
    <t>Easy Solutions Gro - Xero monthly fees</t>
  </si>
  <si>
    <t>GROUNDWORK UK - Neighbourhood Plan Grant</t>
  </si>
  <si>
    <t>RFO Expenses: SLCC Wilts branch training day mileage. Chiseldon to Trowbridge via Avebury and return</t>
  </si>
  <si>
    <t>Unity service charges for 3 Quarters</t>
  </si>
  <si>
    <t>Unity transaction charges</t>
  </si>
  <si>
    <t>Wages journal (Net Salary)</t>
  </si>
  <si>
    <t>Wages journal (Total to HMRC)</t>
  </si>
  <si>
    <t>Wages journal (Gross Salary)</t>
  </si>
  <si>
    <t>Wages journal (Employer NI)</t>
  </si>
  <si>
    <t>Wages journal (Employers Pension payments)</t>
  </si>
  <si>
    <t>Wages journal (Total Pension Payments Ers &amp; Ees)</t>
  </si>
  <si>
    <t>Due in October if approved?</t>
  </si>
  <si>
    <r>
      <t>Item 9. BT Box </t>
    </r>
    <r>
      <rPr>
        <sz val="10"/>
        <color rgb="FF000000"/>
        <rFont val="Arial"/>
        <family val="2"/>
      </rPr>
      <t>LGA 1894 s.8 (1)(i)</t>
    </r>
  </si>
  <si>
    <r>
      <t>Item 10. Donation to British Legion </t>
    </r>
    <r>
      <rPr>
        <sz val="10"/>
        <color rgb="FFFF0000"/>
        <rFont val="Arial"/>
        <family val="2"/>
      </rPr>
      <t> LGA 1972 S137</t>
    </r>
  </si>
  <si>
    <r>
      <t>Item 11. Xmas decorations  </t>
    </r>
    <r>
      <rPr>
        <sz val="10"/>
        <color rgb="FFFF0000"/>
        <rFont val="Arial"/>
        <family val="2"/>
      </rPr>
      <t>LGA 1972 S137</t>
    </r>
  </si>
  <si>
    <t>Memorial stone addition N174 Butts Rd</t>
  </si>
  <si>
    <t>Fin</t>
  </si>
  <si>
    <t>(VAT refund due for July, Aug &amp; Sept)</t>
  </si>
  <si>
    <t>Total funds at 30th Sept 2023</t>
  </si>
  <si>
    <t>Unity Current Account at 30th Sept 2023</t>
  </si>
  <si>
    <t>Unity Savings Account at 30th Sept 2023</t>
  </si>
  <si>
    <t>Planning: Neighbourhood Plan CPC Funds Transactions</t>
  </si>
  <si>
    <t>For the period 1 April 2023 to 31 March 2024</t>
  </si>
  <si>
    <t>Source</t>
  </si>
  <si>
    <t>Debit</t>
  </si>
  <si>
    <t>Credit</t>
  </si>
  <si>
    <t>Running Balance</t>
  </si>
  <si>
    <t>Spend Money</t>
  </si>
  <si>
    <t>B/P to: Andrea Pellegram - Technical and professional support for the preparation of the NHP. Reports and emails regarding Local Nature Recovery policy, census data</t>
  </si>
  <si>
    <t>Technical and professional support for the preparation of the NHP. Reports and emails regarding Local Nature Recovery policy, census data</t>
  </si>
  <si>
    <t>B/P to: Andrea Pellegram - Technical and professional support for the preparation of the NHP. Local Nature Recovery policy, in-person SG meeting, V4 draft, draft letters for
Clerk to send requesting SEA Screening and LGS consultation</t>
  </si>
  <si>
    <t>Technical and professional support for the preparation of the NHP. Local Nature Recovery policy, in-person SG meeting, V4 draft, draft letters for Clerk to send requesting SEA Screening and LGS consultation</t>
  </si>
  <si>
    <t>Total Planning: Neighbourhood Plan CPC Funds</t>
  </si>
  <si>
    <t>Invoices over £500 or annual contracts over £5,000 per year</t>
  </si>
  <si>
    <t>Committee</t>
  </si>
  <si>
    <t>Beneficiary</t>
  </si>
  <si>
    <t>ü</t>
  </si>
  <si>
    <t>EGPA</t>
  </si>
  <si>
    <t>Allbuild</t>
  </si>
  <si>
    <t>Finance</t>
  </si>
  <si>
    <t>HMRC</t>
  </si>
  <si>
    <t>Clerk &amp; RFO</t>
  </si>
  <si>
    <t>Staff Sept salaries</t>
  </si>
  <si>
    <t>Microsoft</t>
  </si>
  <si>
    <t>Planning</t>
  </si>
  <si>
    <t>Wiltshire Wildlife Trust</t>
  </si>
  <si>
    <t>PKF Littlejohn external auditors</t>
  </si>
  <si>
    <t>See additional tabs</t>
  </si>
  <si>
    <t>No change</t>
  </si>
  <si>
    <t>A+B+C+D+E+F+G+H+I+J</t>
  </si>
  <si>
    <t>Total funds in the bank accounts minus the allocated reserves figure (1-2). Should not fall below 50% of current precept</t>
  </si>
  <si>
    <t>2+3</t>
  </si>
  <si>
    <t>Minus £1,630 for NHP data Search, GIS data prep and mapping. Andrea Pellegram NHP consultancy fees Apr-Aug from CPC own funds.</t>
  </si>
  <si>
    <t>Beech trees S137 spend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</si>
</sst>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164" formatCode="dd\ mmm\ yyyy"/>
    <numFmt numFmtId="165" formatCode="#,##0.00;\(#,##0.00\)"/>
    <numFmt numFmtId="166" formatCode="0.00##\%"/>
    <numFmt numFmtId="167" formatCode="&quot;£&quot;#,##0.00"/>
    <numFmt numFmtId="168" formatCode="[$£-809]#,##0.00;\-[$£-809]#,##0.00"/>
  </numFmts>
  <fonts count="22" x14ac:knownFonts="1">
    <font>
      <sz val="9"/>
      <color theme="1"/>
      <name val="Arial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242424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Wingdings"/>
      <charset val="2"/>
    </font>
    <font>
      <i/>
      <sz val="9"/>
      <name val="Arial"/>
      <family val="2"/>
    </font>
    <font>
      <sz val="9"/>
      <color theme="1"/>
      <name val="Wingdings"/>
      <charset val="2"/>
    </font>
    <font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right" vertical="center"/>
    </xf>
    <xf numFmtId="166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6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7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0" fontId="0" fillId="4" borderId="0" xfId="0" applyFill="1" applyAlignment="1">
      <alignment vertical="center"/>
    </xf>
    <xf numFmtId="167" fontId="0" fillId="0" borderId="0" xfId="0" applyNumberFormat="1"/>
    <xf numFmtId="0" fontId="0" fillId="5" borderId="0" xfId="0" applyFill="1" applyAlignment="1">
      <alignment vertical="center"/>
    </xf>
    <xf numFmtId="0" fontId="7" fillId="0" borderId="0" xfId="0" applyFont="1"/>
    <xf numFmtId="0" fontId="0" fillId="6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8" fillId="0" borderId="0" xfId="0" applyFont="1" applyAlignment="1">
      <alignment vertical="center"/>
    </xf>
    <xf numFmtId="8" fontId="8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/>
    </xf>
    <xf numFmtId="8" fontId="9" fillId="0" borderId="0" xfId="0" applyNumberFormat="1" applyFont="1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vertical="center" wrapText="1"/>
    </xf>
    <xf numFmtId="0" fontId="0" fillId="3" borderId="2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65" fontId="6" fillId="2" borderId="3" xfId="0" applyNumberFormat="1" applyFont="1" applyFill="1" applyBorder="1" applyAlignment="1">
      <alignment horizontal="right" vertical="center"/>
    </xf>
    <xf numFmtId="0" fontId="16" fillId="0" borderId="0" xfId="0" applyFont="1"/>
    <xf numFmtId="0" fontId="17" fillId="0" borderId="0" xfId="0" applyFont="1"/>
    <xf numFmtId="168" fontId="8" fillId="0" borderId="4" xfId="0" applyNumberFormat="1" applyFont="1" applyBorder="1" applyAlignment="1">
      <alignment horizontal="center" vertical="center" wrapText="1"/>
    </xf>
    <xf numFmtId="168" fontId="8" fillId="0" borderId="4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7" fillId="0" borderId="2" xfId="0" applyFont="1" applyBorder="1" applyAlignment="1">
      <alignment vertical="center"/>
    </xf>
    <xf numFmtId="0" fontId="19" fillId="0" borderId="0" xfId="0" applyFont="1" applyAlignment="1">
      <alignment vertical="top" wrapText="1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center"/>
    </xf>
    <xf numFmtId="0" fontId="7" fillId="4" borderId="2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8" fontId="11" fillId="0" borderId="0" xfId="0" applyNumberFormat="1" applyFont="1" applyAlignment="1">
      <alignment vertical="center"/>
    </xf>
    <xf numFmtId="0" fontId="21" fillId="0" borderId="0" xfId="0" applyFont="1"/>
    <xf numFmtId="0" fontId="15" fillId="0" borderId="0" xfId="0" applyFon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2"/>
  <sheetViews>
    <sheetView showGridLines="0" tabSelected="1" zoomScaleNormal="100" workbookViewId="0">
      <pane ySplit="5" topLeftCell="A60" activePane="bottomLeft" state="frozen"/>
      <selection pane="bottomLeft" activeCell="J119" sqref="J119"/>
    </sheetView>
  </sheetViews>
  <sheetFormatPr defaultRowHeight="11.4" x14ac:dyDescent="0.2"/>
  <cols>
    <col min="1" max="1" width="4.75" customWidth="1"/>
    <col min="2" max="2" width="41.375" customWidth="1"/>
    <col min="3" max="3" width="12" customWidth="1"/>
    <col min="4" max="4" width="48.75" customWidth="1"/>
    <col min="5" max="5" width="11" customWidth="1"/>
    <col min="6" max="6" width="10.75" customWidth="1"/>
    <col min="7" max="7" width="34.75" customWidth="1"/>
    <col min="8" max="8" width="16.5" customWidth="1"/>
    <col min="9" max="9" width="20.625" customWidth="1"/>
    <col min="10" max="10" width="21.75" customWidth="1"/>
    <col min="11" max="11" width="16.625" customWidth="1"/>
    <col min="12" max="12" width="12.5" customWidth="1"/>
    <col min="13" max="13" width="15.5" bestFit="1" customWidth="1"/>
  </cols>
  <sheetData>
    <row r="1" spans="1:13" s="1" customFormat="1" ht="17.399999999999999" x14ac:dyDescent="0.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47"/>
      <c r="L1" s="47"/>
      <c r="M1" s="47"/>
    </row>
    <row r="2" spans="1:13" s="3" customFormat="1" ht="1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8"/>
      <c r="L2" s="48"/>
      <c r="M2" s="48"/>
    </row>
    <row r="3" spans="1:13" s="3" customFormat="1" ht="1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8"/>
      <c r="L3" s="48"/>
      <c r="M3" s="48"/>
    </row>
    <row r="5" spans="1:13" s="5" customFormat="1" ht="52.8" x14ac:dyDescent="0.25">
      <c r="A5" s="6" t="s">
        <v>3</v>
      </c>
      <c r="B5" s="6" t="s">
        <v>4</v>
      </c>
      <c r="C5" s="6" t="s">
        <v>5</v>
      </c>
      <c r="D5" s="6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6" t="s">
        <v>12</v>
      </c>
      <c r="J5" s="6" t="s">
        <v>13</v>
      </c>
      <c r="K5" s="49" t="s">
        <v>257</v>
      </c>
      <c r="L5" s="50" t="s">
        <v>258</v>
      </c>
      <c r="M5" s="50" t="s">
        <v>259</v>
      </c>
    </row>
    <row r="6" spans="1:13" x14ac:dyDescent="0.2">
      <c r="A6" s="8" t="s">
        <v>14</v>
      </c>
      <c r="B6" s="8" t="s">
        <v>15</v>
      </c>
      <c r="C6" s="9">
        <v>45170</v>
      </c>
      <c r="D6" s="8" t="s">
        <v>167</v>
      </c>
      <c r="E6" s="10">
        <v>25.49</v>
      </c>
      <c r="F6" s="10">
        <v>4.25</v>
      </c>
      <c r="G6" s="10">
        <v>21.24</v>
      </c>
      <c r="H6" s="11">
        <v>20</v>
      </c>
      <c r="I6" s="8" t="s">
        <v>16</v>
      </c>
      <c r="J6" s="8"/>
      <c r="K6" s="55"/>
      <c r="L6" s="12"/>
      <c r="M6" s="52"/>
    </row>
    <row r="7" spans="1:13" x14ac:dyDescent="0.2">
      <c r="A7" s="12" t="s">
        <v>14</v>
      </c>
      <c r="B7" s="12" t="s">
        <v>15</v>
      </c>
      <c r="C7" s="13">
        <v>45170</v>
      </c>
      <c r="D7" s="12" t="s">
        <v>168</v>
      </c>
      <c r="E7" s="14">
        <v>35.57</v>
      </c>
      <c r="F7" s="14">
        <v>5.93</v>
      </c>
      <c r="G7" s="14">
        <v>29.64</v>
      </c>
      <c r="H7" s="15">
        <v>20</v>
      </c>
      <c r="I7" s="12" t="s">
        <v>16</v>
      </c>
      <c r="J7" s="12"/>
      <c r="K7" s="55"/>
      <c r="L7" s="12"/>
      <c r="M7" s="12"/>
    </row>
    <row r="8" spans="1:13" x14ac:dyDescent="0.2">
      <c r="A8" s="12" t="s">
        <v>14</v>
      </c>
      <c r="B8" s="12" t="s">
        <v>15</v>
      </c>
      <c r="C8" s="13">
        <v>45170</v>
      </c>
      <c r="D8" s="12" t="s">
        <v>169</v>
      </c>
      <c r="E8" s="14">
        <v>6</v>
      </c>
      <c r="F8" s="14">
        <v>0</v>
      </c>
      <c r="G8" s="14">
        <v>6</v>
      </c>
      <c r="H8" s="15">
        <v>0</v>
      </c>
      <c r="I8" s="12" t="s">
        <v>17</v>
      </c>
      <c r="J8" s="12"/>
      <c r="K8" s="55"/>
      <c r="L8" s="12"/>
      <c r="M8" s="12"/>
    </row>
    <row r="9" spans="1:13" x14ac:dyDescent="0.2">
      <c r="A9" s="12" t="s">
        <v>18</v>
      </c>
      <c r="B9" s="12" t="s">
        <v>19</v>
      </c>
      <c r="C9" s="13">
        <v>45170</v>
      </c>
      <c r="D9" s="12" t="s">
        <v>170</v>
      </c>
      <c r="E9" s="14">
        <v>4</v>
      </c>
      <c r="F9" s="14">
        <v>0</v>
      </c>
      <c r="G9" s="14">
        <v>4</v>
      </c>
      <c r="H9" s="15">
        <v>0</v>
      </c>
      <c r="I9" s="12" t="s">
        <v>17</v>
      </c>
      <c r="J9" s="12"/>
      <c r="K9" s="55"/>
      <c r="L9" s="12"/>
      <c r="M9" s="12"/>
    </row>
    <row r="10" spans="1:13" x14ac:dyDescent="0.2">
      <c r="A10" s="12" t="s">
        <v>20</v>
      </c>
      <c r="B10" s="12" t="s">
        <v>21</v>
      </c>
      <c r="C10" s="13">
        <v>45170</v>
      </c>
      <c r="D10" s="12" t="s">
        <v>171</v>
      </c>
      <c r="E10" s="14">
        <v>646.79999999999995</v>
      </c>
      <c r="F10" s="14">
        <v>0</v>
      </c>
      <c r="G10" s="14">
        <v>646.79999999999995</v>
      </c>
      <c r="H10" s="15">
        <v>0</v>
      </c>
      <c r="I10" s="12" t="s">
        <v>17</v>
      </c>
      <c r="J10" s="12"/>
      <c r="K10" s="55" t="s">
        <v>260</v>
      </c>
      <c r="L10" s="12" t="s">
        <v>263</v>
      </c>
      <c r="M10" s="52" t="s">
        <v>267</v>
      </c>
    </row>
    <row r="11" spans="1:13" x14ac:dyDescent="0.2">
      <c r="A11" s="12" t="s">
        <v>20</v>
      </c>
      <c r="B11" s="12" t="s">
        <v>21</v>
      </c>
      <c r="C11" s="13">
        <v>45170</v>
      </c>
      <c r="D11" s="12" t="s">
        <v>172</v>
      </c>
      <c r="E11" s="14">
        <v>247.2</v>
      </c>
      <c r="F11" s="14">
        <v>0</v>
      </c>
      <c r="G11" s="14">
        <v>247.2</v>
      </c>
      <c r="H11" s="15">
        <v>0</v>
      </c>
      <c r="I11" s="12" t="s">
        <v>17</v>
      </c>
      <c r="J11" s="12"/>
      <c r="K11" s="55" t="s">
        <v>260</v>
      </c>
      <c r="L11" s="12" t="s">
        <v>263</v>
      </c>
      <c r="M11" s="52" t="s">
        <v>267</v>
      </c>
    </row>
    <row r="12" spans="1:13" x14ac:dyDescent="0.2">
      <c r="A12" s="12" t="s">
        <v>22</v>
      </c>
      <c r="B12" s="12" t="s">
        <v>23</v>
      </c>
      <c r="C12" s="13">
        <v>45170</v>
      </c>
      <c r="D12" s="12" t="s">
        <v>173</v>
      </c>
      <c r="E12" s="14">
        <v>3.39</v>
      </c>
      <c r="F12" s="14">
        <v>0.56000000000000005</v>
      </c>
      <c r="G12" s="14">
        <v>2.83</v>
      </c>
      <c r="H12" s="15">
        <v>20</v>
      </c>
      <c r="I12" s="12" t="s">
        <v>16</v>
      </c>
      <c r="J12" s="12"/>
      <c r="K12" s="55"/>
      <c r="L12" s="12"/>
      <c r="M12" s="12"/>
    </row>
    <row r="13" spans="1:13" x14ac:dyDescent="0.2">
      <c r="A13" s="12" t="s">
        <v>24</v>
      </c>
      <c r="B13" s="12" t="s">
        <v>25</v>
      </c>
      <c r="C13" s="13">
        <v>45170</v>
      </c>
      <c r="D13" s="12" t="s">
        <v>174</v>
      </c>
      <c r="E13" s="14">
        <v>13.49</v>
      </c>
      <c r="F13" s="14">
        <v>2.25</v>
      </c>
      <c r="G13" s="14">
        <v>11.24</v>
      </c>
      <c r="H13" s="15">
        <v>20</v>
      </c>
      <c r="I13" s="12" t="s">
        <v>16</v>
      </c>
      <c r="J13" s="12"/>
      <c r="K13" s="55"/>
      <c r="L13" s="12"/>
      <c r="M13" s="12"/>
    </row>
    <row r="14" spans="1:13" x14ac:dyDescent="0.2">
      <c r="A14" s="12" t="s">
        <v>24</v>
      </c>
      <c r="B14" s="12" t="s">
        <v>25</v>
      </c>
      <c r="C14" s="13">
        <v>45170</v>
      </c>
      <c r="D14" s="12" t="s">
        <v>175</v>
      </c>
      <c r="E14" s="14">
        <v>10.99</v>
      </c>
      <c r="F14" s="14">
        <v>1.83</v>
      </c>
      <c r="G14" s="14">
        <v>9.16</v>
      </c>
      <c r="H14" s="15">
        <v>20</v>
      </c>
      <c r="I14" s="12" t="s">
        <v>16</v>
      </c>
      <c r="J14" s="12"/>
      <c r="K14" s="55"/>
      <c r="L14" s="12"/>
      <c r="M14" s="12"/>
    </row>
    <row r="15" spans="1:13" x14ac:dyDescent="0.2">
      <c r="A15" s="12" t="s">
        <v>26</v>
      </c>
      <c r="B15" s="12" t="s">
        <v>27</v>
      </c>
      <c r="C15" s="13">
        <v>45170</v>
      </c>
      <c r="D15" s="12" t="s">
        <v>28</v>
      </c>
      <c r="E15" s="14">
        <v>2.6</v>
      </c>
      <c r="F15" s="14">
        <v>0.43</v>
      </c>
      <c r="G15" s="14">
        <v>2.17</v>
      </c>
      <c r="H15" s="15">
        <v>20</v>
      </c>
      <c r="I15" s="12" t="s">
        <v>16</v>
      </c>
      <c r="J15" s="12"/>
      <c r="K15" s="52"/>
      <c r="L15" s="12"/>
      <c r="M15" s="12"/>
    </row>
    <row r="16" spans="1:13" x14ac:dyDescent="0.2">
      <c r="A16" s="12" t="s">
        <v>29</v>
      </c>
      <c r="B16" s="12" t="s">
        <v>30</v>
      </c>
      <c r="C16" s="13">
        <v>45173</v>
      </c>
      <c r="D16" s="39" t="s">
        <v>31</v>
      </c>
      <c r="E16" s="14">
        <v>-10</v>
      </c>
      <c r="F16" s="14">
        <v>0</v>
      </c>
      <c r="G16" s="14">
        <v>-10</v>
      </c>
      <c r="H16" s="15">
        <v>0</v>
      </c>
      <c r="I16" s="12" t="s">
        <v>32</v>
      </c>
      <c r="J16" s="12"/>
      <c r="K16" s="52"/>
      <c r="L16" s="12"/>
      <c r="M16" s="12"/>
    </row>
    <row r="17" spans="1:13" x14ac:dyDescent="0.2">
      <c r="A17" s="12" t="s">
        <v>29</v>
      </c>
      <c r="B17" s="12" t="s">
        <v>30</v>
      </c>
      <c r="C17" s="13">
        <v>45174</v>
      </c>
      <c r="D17" s="39" t="s">
        <v>176</v>
      </c>
      <c r="E17" s="14">
        <v>-10</v>
      </c>
      <c r="F17" s="14">
        <v>0</v>
      </c>
      <c r="G17" s="14">
        <v>-10</v>
      </c>
      <c r="H17" s="15">
        <v>0</v>
      </c>
      <c r="I17" s="12" t="s">
        <v>32</v>
      </c>
      <c r="J17" s="12"/>
      <c r="K17" s="52"/>
      <c r="L17" s="12"/>
      <c r="M17" s="12"/>
    </row>
    <row r="18" spans="1:13" x14ac:dyDescent="0.2">
      <c r="A18" s="12" t="s">
        <v>33</v>
      </c>
      <c r="B18" s="12" t="s">
        <v>34</v>
      </c>
      <c r="C18" s="13">
        <v>45174</v>
      </c>
      <c r="D18" s="12" t="s">
        <v>35</v>
      </c>
      <c r="E18" s="14">
        <v>35.450000000000003</v>
      </c>
      <c r="F18" s="14">
        <v>1.69</v>
      </c>
      <c r="G18" s="14">
        <v>33.76</v>
      </c>
      <c r="H18" s="15">
        <v>5</v>
      </c>
      <c r="I18" s="12" t="s">
        <v>36</v>
      </c>
      <c r="J18" s="12"/>
      <c r="K18" s="52"/>
      <c r="L18" s="12"/>
      <c r="M18" s="12"/>
    </row>
    <row r="19" spans="1:13" x14ac:dyDescent="0.2">
      <c r="A19" s="12" t="s">
        <v>37</v>
      </c>
      <c r="B19" s="12" t="s">
        <v>38</v>
      </c>
      <c r="C19" s="13">
        <v>45175</v>
      </c>
      <c r="D19" s="12" t="s">
        <v>178</v>
      </c>
      <c r="E19" s="14">
        <v>72</v>
      </c>
      <c r="F19" s="14">
        <v>12</v>
      </c>
      <c r="G19" s="14">
        <v>60</v>
      </c>
      <c r="H19" s="15">
        <v>20</v>
      </c>
      <c r="I19" s="12" t="s">
        <v>16</v>
      </c>
      <c r="J19" s="12"/>
      <c r="K19" s="52"/>
      <c r="L19" s="12"/>
      <c r="M19" s="12"/>
    </row>
    <row r="20" spans="1:13" x14ac:dyDescent="0.2">
      <c r="A20" s="12" t="s">
        <v>37</v>
      </c>
      <c r="B20" s="12" t="s">
        <v>38</v>
      </c>
      <c r="C20" s="13">
        <v>45175</v>
      </c>
      <c r="D20" s="12" t="s">
        <v>177</v>
      </c>
      <c r="E20" s="14">
        <v>72</v>
      </c>
      <c r="F20" s="14">
        <v>12</v>
      </c>
      <c r="G20" s="14">
        <v>60</v>
      </c>
      <c r="H20" s="15">
        <v>20</v>
      </c>
      <c r="I20" s="12" t="s">
        <v>16</v>
      </c>
      <c r="J20" s="12"/>
      <c r="K20" s="52"/>
      <c r="L20" s="12"/>
      <c r="M20" s="12"/>
    </row>
    <row r="21" spans="1:13" x14ac:dyDescent="0.2">
      <c r="A21" s="12" t="s">
        <v>39</v>
      </c>
      <c r="B21" s="12" t="s">
        <v>40</v>
      </c>
      <c r="C21" s="13">
        <v>45176</v>
      </c>
      <c r="D21" s="39" t="s">
        <v>239</v>
      </c>
      <c r="E21" s="14">
        <v>-45</v>
      </c>
      <c r="F21" s="14">
        <v>-7.5</v>
      </c>
      <c r="G21" s="14">
        <v>-37.5</v>
      </c>
      <c r="H21" s="15">
        <v>20</v>
      </c>
      <c r="I21" s="12" t="s">
        <v>41</v>
      </c>
      <c r="J21" s="12"/>
      <c r="K21" s="52"/>
      <c r="L21" s="12"/>
      <c r="M21" s="12"/>
    </row>
    <row r="22" spans="1:13" x14ac:dyDescent="0.2">
      <c r="A22" s="12" t="s">
        <v>39</v>
      </c>
      <c r="B22" s="12" t="s">
        <v>40</v>
      </c>
      <c r="C22" s="13">
        <v>45177</v>
      </c>
      <c r="D22" s="39" t="s">
        <v>179</v>
      </c>
      <c r="E22" s="14">
        <v>-45</v>
      </c>
      <c r="F22" s="14">
        <v>-7.5</v>
      </c>
      <c r="G22" s="14">
        <v>-37.5</v>
      </c>
      <c r="H22" s="15">
        <v>20</v>
      </c>
      <c r="I22" s="12" t="s">
        <v>41</v>
      </c>
      <c r="J22" s="12"/>
      <c r="K22" s="55"/>
      <c r="L22" s="12"/>
      <c r="M22" s="12"/>
    </row>
    <row r="23" spans="1:13" x14ac:dyDescent="0.2">
      <c r="A23" s="12" t="s">
        <v>42</v>
      </c>
      <c r="B23" s="12" t="s">
        <v>43</v>
      </c>
      <c r="C23" s="13">
        <v>45177</v>
      </c>
      <c r="D23" s="39" t="s">
        <v>44</v>
      </c>
      <c r="E23" s="14">
        <v>-80</v>
      </c>
      <c r="F23" s="14">
        <v>0</v>
      </c>
      <c r="G23" s="14">
        <v>-80</v>
      </c>
      <c r="H23" s="15">
        <v>0</v>
      </c>
      <c r="I23" s="12" t="s">
        <v>17</v>
      </c>
      <c r="J23" s="12"/>
      <c r="K23" s="55"/>
      <c r="L23" s="12"/>
      <c r="M23" s="12"/>
    </row>
    <row r="24" spans="1:13" x14ac:dyDescent="0.2">
      <c r="A24" s="12" t="s">
        <v>42</v>
      </c>
      <c r="B24" s="12" t="s">
        <v>43</v>
      </c>
      <c r="C24" s="13">
        <v>45177</v>
      </c>
      <c r="D24" s="39" t="s">
        <v>45</v>
      </c>
      <c r="E24" s="14">
        <v>-240</v>
      </c>
      <c r="F24" s="14">
        <v>0</v>
      </c>
      <c r="G24" s="14">
        <v>-240</v>
      </c>
      <c r="H24" s="15">
        <v>0</v>
      </c>
      <c r="I24" s="12" t="s">
        <v>17</v>
      </c>
      <c r="J24" s="12"/>
      <c r="K24" s="55"/>
      <c r="L24" s="12"/>
      <c r="M24" s="12"/>
    </row>
    <row r="25" spans="1:13" x14ac:dyDescent="0.2">
      <c r="A25" s="12" t="s">
        <v>20</v>
      </c>
      <c r="B25" s="12" t="s">
        <v>21</v>
      </c>
      <c r="C25" s="13">
        <v>45177</v>
      </c>
      <c r="D25" s="12" t="s">
        <v>180</v>
      </c>
      <c r="E25" s="14">
        <v>7.2</v>
      </c>
      <c r="F25" s="14">
        <v>1.2</v>
      </c>
      <c r="G25" s="14">
        <v>6</v>
      </c>
      <c r="H25" s="15">
        <v>20</v>
      </c>
      <c r="I25" s="12" t="s">
        <v>16</v>
      </c>
      <c r="J25" s="12"/>
      <c r="K25" s="55"/>
      <c r="L25" s="12"/>
      <c r="M25" s="12"/>
    </row>
    <row r="26" spans="1:13" x14ac:dyDescent="0.2">
      <c r="A26" s="12" t="s">
        <v>46</v>
      </c>
      <c r="B26" s="12" t="s">
        <v>47</v>
      </c>
      <c r="C26" s="13">
        <v>45177</v>
      </c>
      <c r="D26" s="12" t="s">
        <v>181</v>
      </c>
      <c r="E26" s="14">
        <v>1.44</v>
      </c>
      <c r="F26" s="14">
        <v>0.24</v>
      </c>
      <c r="G26" s="14">
        <v>1.2</v>
      </c>
      <c r="H26" s="15">
        <v>20</v>
      </c>
      <c r="I26" s="12" t="s">
        <v>16</v>
      </c>
      <c r="J26" s="12"/>
    </row>
    <row r="27" spans="1:13" x14ac:dyDescent="0.2">
      <c r="A27" s="12" t="s">
        <v>46</v>
      </c>
      <c r="B27" s="12" t="s">
        <v>47</v>
      </c>
      <c r="C27" s="13">
        <v>45177</v>
      </c>
      <c r="D27" s="12" t="s">
        <v>182</v>
      </c>
      <c r="E27" s="14">
        <v>0.86</v>
      </c>
      <c r="F27" s="14">
        <v>0.14000000000000001</v>
      </c>
      <c r="G27" s="14">
        <v>0.72</v>
      </c>
      <c r="H27" s="15">
        <v>20</v>
      </c>
      <c r="I27" s="12" t="s">
        <v>16</v>
      </c>
      <c r="J27" s="12"/>
    </row>
    <row r="28" spans="1:13" x14ac:dyDescent="0.2">
      <c r="A28" s="12" t="s">
        <v>48</v>
      </c>
      <c r="B28" s="12" t="s">
        <v>49</v>
      </c>
      <c r="C28" s="13">
        <v>45180</v>
      </c>
      <c r="D28" s="12" t="s">
        <v>183</v>
      </c>
      <c r="E28" s="14">
        <v>18.75</v>
      </c>
      <c r="F28" s="14">
        <v>0</v>
      </c>
      <c r="G28" s="14">
        <v>18.75</v>
      </c>
      <c r="H28" s="15">
        <v>0</v>
      </c>
      <c r="I28" s="12" t="s">
        <v>17</v>
      </c>
      <c r="J28" s="12"/>
      <c r="K28" s="55"/>
      <c r="L28" s="12"/>
      <c r="M28" s="12"/>
    </row>
    <row r="29" spans="1:13" x14ac:dyDescent="0.2">
      <c r="A29" s="12" t="s">
        <v>24</v>
      </c>
      <c r="B29" s="12" t="s">
        <v>25</v>
      </c>
      <c r="C29" s="13">
        <v>45180</v>
      </c>
      <c r="D29" s="12" t="s">
        <v>184</v>
      </c>
      <c r="E29" s="14">
        <v>31.25</v>
      </c>
      <c r="F29" s="14">
        <v>0</v>
      </c>
      <c r="G29" s="14">
        <v>31.25</v>
      </c>
      <c r="H29" s="15">
        <v>0</v>
      </c>
      <c r="I29" s="12" t="s">
        <v>17</v>
      </c>
      <c r="J29" s="12"/>
      <c r="K29" s="55"/>
      <c r="L29" s="12"/>
      <c r="M29" s="12"/>
    </row>
    <row r="30" spans="1:13" x14ac:dyDescent="0.2">
      <c r="A30" s="12" t="s">
        <v>50</v>
      </c>
      <c r="B30" s="12" t="s">
        <v>51</v>
      </c>
      <c r="C30" s="13">
        <v>45180</v>
      </c>
      <c r="D30" s="12" t="s">
        <v>185</v>
      </c>
      <c r="E30" s="14">
        <v>12.5</v>
      </c>
      <c r="F30" s="14">
        <v>0</v>
      </c>
      <c r="G30" s="14">
        <v>12.5</v>
      </c>
      <c r="H30" s="15">
        <v>0</v>
      </c>
      <c r="I30" s="12" t="s">
        <v>17</v>
      </c>
      <c r="J30" s="12"/>
      <c r="K30" s="55"/>
      <c r="L30" s="12"/>
      <c r="M30" s="12"/>
    </row>
    <row r="31" spans="1:13" x14ac:dyDescent="0.2">
      <c r="A31" s="12" t="s">
        <v>50</v>
      </c>
      <c r="B31" s="12" t="s">
        <v>51</v>
      </c>
      <c r="C31" s="13">
        <v>45180</v>
      </c>
      <c r="D31" s="12" t="s">
        <v>186</v>
      </c>
      <c r="E31" s="14">
        <v>-0.01</v>
      </c>
      <c r="F31" s="14">
        <v>0</v>
      </c>
      <c r="G31" s="14">
        <v>-0.01</v>
      </c>
      <c r="H31" s="15">
        <v>0</v>
      </c>
      <c r="I31" s="12" t="s">
        <v>17</v>
      </c>
      <c r="J31" s="12"/>
      <c r="K31" s="55"/>
      <c r="L31" s="12"/>
      <c r="M31" s="12"/>
    </row>
    <row r="32" spans="1:13" x14ac:dyDescent="0.2">
      <c r="A32" s="12" t="s">
        <v>52</v>
      </c>
      <c r="B32" s="12" t="s">
        <v>53</v>
      </c>
      <c r="C32" s="13">
        <v>45180</v>
      </c>
      <c r="D32" s="12" t="s">
        <v>187</v>
      </c>
      <c r="E32" s="14">
        <v>221.88</v>
      </c>
      <c r="F32" s="14">
        <v>0</v>
      </c>
      <c r="G32" s="14">
        <v>221.88</v>
      </c>
      <c r="H32" s="15">
        <v>0</v>
      </c>
      <c r="I32" s="12" t="s">
        <v>17</v>
      </c>
      <c r="J32" s="12"/>
      <c r="K32" s="55"/>
      <c r="L32" s="12"/>
      <c r="M32" s="12"/>
    </row>
    <row r="33" spans="1:13" x14ac:dyDescent="0.2">
      <c r="A33" s="12" t="s">
        <v>54</v>
      </c>
      <c r="B33" s="12" t="s">
        <v>55</v>
      </c>
      <c r="C33" s="13">
        <v>45180</v>
      </c>
      <c r="D33" s="12" t="s">
        <v>188</v>
      </c>
      <c r="E33" s="14">
        <v>34.380000000000003</v>
      </c>
      <c r="F33" s="14">
        <v>0</v>
      </c>
      <c r="G33" s="14">
        <v>34.380000000000003</v>
      </c>
      <c r="H33" s="15">
        <v>0</v>
      </c>
      <c r="I33" s="12" t="s">
        <v>17</v>
      </c>
      <c r="J33" s="12"/>
      <c r="K33" s="55"/>
      <c r="L33" s="12"/>
      <c r="M33" s="12"/>
    </row>
    <row r="34" spans="1:13" x14ac:dyDescent="0.2">
      <c r="A34" s="12" t="s">
        <v>56</v>
      </c>
      <c r="B34" s="12" t="s">
        <v>57</v>
      </c>
      <c r="C34" s="13">
        <v>45180</v>
      </c>
      <c r="D34" s="12" t="s">
        <v>189</v>
      </c>
      <c r="E34" s="14">
        <v>25</v>
      </c>
      <c r="F34" s="14">
        <v>0</v>
      </c>
      <c r="G34" s="14">
        <v>25</v>
      </c>
      <c r="H34" s="15">
        <v>0</v>
      </c>
      <c r="I34" s="12" t="s">
        <v>17</v>
      </c>
      <c r="J34" s="12"/>
      <c r="K34" s="55"/>
      <c r="L34" s="12"/>
      <c r="M34" s="12"/>
    </row>
    <row r="35" spans="1:13" x14ac:dyDescent="0.2">
      <c r="A35" s="12" t="s">
        <v>58</v>
      </c>
      <c r="B35" s="12" t="s">
        <v>59</v>
      </c>
      <c r="C35" s="13">
        <v>45180</v>
      </c>
      <c r="D35" s="12" t="s">
        <v>190</v>
      </c>
      <c r="E35" s="14">
        <v>31.25</v>
      </c>
      <c r="F35" s="14">
        <v>0</v>
      </c>
      <c r="G35" s="14">
        <v>31.25</v>
      </c>
      <c r="H35" s="15">
        <v>0</v>
      </c>
      <c r="I35" s="12" t="s">
        <v>17</v>
      </c>
      <c r="J35" s="12"/>
      <c r="K35" s="55"/>
      <c r="L35" s="12"/>
      <c r="M35" s="12"/>
    </row>
    <row r="36" spans="1:13" x14ac:dyDescent="0.2">
      <c r="A36" s="12" t="s">
        <v>56</v>
      </c>
      <c r="B36" s="12" t="s">
        <v>57</v>
      </c>
      <c r="C36" s="13">
        <v>45180</v>
      </c>
      <c r="D36" s="43" t="s">
        <v>60</v>
      </c>
      <c r="E36" s="14">
        <v>270</v>
      </c>
      <c r="F36" s="14">
        <v>45</v>
      </c>
      <c r="G36" s="14">
        <v>225</v>
      </c>
      <c r="H36" s="15">
        <v>20</v>
      </c>
      <c r="I36" s="12" t="s">
        <v>16</v>
      </c>
      <c r="J36" s="12"/>
      <c r="K36" s="55"/>
      <c r="L36" s="12"/>
      <c r="M36" s="12"/>
    </row>
    <row r="37" spans="1:13" x14ac:dyDescent="0.2">
      <c r="A37" s="12" t="s">
        <v>61</v>
      </c>
      <c r="B37" s="12" t="s">
        <v>62</v>
      </c>
      <c r="C37" s="13">
        <v>45180</v>
      </c>
      <c r="D37" s="12" t="s">
        <v>191</v>
      </c>
      <c r="E37" s="14">
        <v>224.6</v>
      </c>
      <c r="F37" s="14">
        <v>37.43</v>
      </c>
      <c r="G37" s="14">
        <v>187.17</v>
      </c>
      <c r="H37" s="15">
        <v>20</v>
      </c>
      <c r="I37" s="12" t="s">
        <v>16</v>
      </c>
      <c r="J37" s="12"/>
      <c r="K37" s="55"/>
      <c r="L37" s="12"/>
      <c r="M37" s="52"/>
    </row>
    <row r="38" spans="1:13" x14ac:dyDescent="0.2">
      <c r="A38" s="12" t="s">
        <v>63</v>
      </c>
      <c r="B38" s="12" t="s">
        <v>64</v>
      </c>
      <c r="C38" s="13">
        <v>45180</v>
      </c>
      <c r="D38" s="12" t="s">
        <v>65</v>
      </c>
      <c r="E38" s="14">
        <v>79.2</v>
      </c>
      <c r="F38" s="14">
        <v>13.2</v>
      </c>
      <c r="G38" s="14">
        <v>66</v>
      </c>
      <c r="H38" s="15">
        <v>20</v>
      </c>
      <c r="I38" s="12" t="s">
        <v>16</v>
      </c>
      <c r="J38" s="12"/>
      <c r="K38" s="55"/>
      <c r="L38" s="12"/>
      <c r="M38" s="52"/>
    </row>
    <row r="39" spans="1:13" x14ac:dyDescent="0.2">
      <c r="A39" s="12" t="s">
        <v>66</v>
      </c>
      <c r="B39" s="12" t="s">
        <v>67</v>
      </c>
      <c r="C39" s="13">
        <v>45180</v>
      </c>
      <c r="D39" s="41" t="s">
        <v>68</v>
      </c>
      <c r="E39" s="14">
        <v>72</v>
      </c>
      <c r="F39" s="14">
        <v>0</v>
      </c>
      <c r="G39" s="14">
        <v>72</v>
      </c>
      <c r="H39" s="15">
        <v>0</v>
      </c>
      <c r="I39" s="12" t="s">
        <v>17</v>
      </c>
      <c r="J39" s="12"/>
      <c r="K39" s="55"/>
      <c r="L39" s="12"/>
      <c r="M39" s="12"/>
    </row>
    <row r="40" spans="1:13" x14ac:dyDescent="0.2">
      <c r="A40" s="12" t="s">
        <v>63</v>
      </c>
      <c r="B40" s="12" t="s">
        <v>64</v>
      </c>
      <c r="C40" s="13">
        <v>45180</v>
      </c>
      <c r="D40" s="12" t="s">
        <v>192</v>
      </c>
      <c r="E40" s="14">
        <v>66</v>
      </c>
      <c r="F40" s="14">
        <v>11</v>
      </c>
      <c r="G40" s="14">
        <v>55</v>
      </c>
      <c r="H40" s="15">
        <v>20</v>
      </c>
      <c r="I40" s="12" t="s">
        <v>16</v>
      </c>
      <c r="J40" s="12"/>
      <c r="K40" s="55"/>
      <c r="L40" s="12"/>
      <c r="M40" s="12"/>
    </row>
    <row r="41" spans="1:13" x14ac:dyDescent="0.2">
      <c r="A41" s="12" t="s">
        <v>14</v>
      </c>
      <c r="B41" s="12" t="s">
        <v>15</v>
      </c>
      <c r="C41" s="13">
        <v>45180</v>
      </c>
      <c r="D41" s="12" t="s">
        <v>193</v>
      </c>
      <c r="E41" s="14">
        <v>17.079999999999998</v>
      </c>
      <c r="F41" s="14">
        <v>2.85</v>
      </c>
      <c r="G41" s="14">
        <v>14.23</v>
      </c>
      <c r="H41" s="15">
        <v>20</v>
      </c>
      <c r="I41" s="12" t="s">
        <v>16</v>
      </c>
      <c r="J41" s="12"/>
      <c r="K41" s="55"/>
      <c r="L41" s="12"/>
      <c r="M41" s="12"/>
    </row>
    <row r="42" spans="1:13" x14ac:dyDescent="0.2">
      <c r="A42" s="12" t="s">
        <v>14</v>
      </c>
      <c r="B42" s="12" t="s">
        <v>15</v>
      </c>
      <c r="C42" s="13">
        <v>45180</v>
      </c>
      <c r="D42" s="12" t="s">
        <v>194</v>
      </c>
      <c r="E42" s="14">
        <v>6</v>
      </c>
      <c r="F42" s="14">
        <v>0</v>
      </c>
      <c r="G42" s="14">
        <v>6</v>
      </c>
      <c r="H42" s="15">
        <v>0</v>
      </c>
      <c r="I42" s="12" t="s">
        <v>17</v>
      </c>
      <c r="J42" s="12"/>
      <c r="K42" s="55"/>
      <c r="L42" s="12"/>
      <c r="M42" s="12"/>
    </row>
    <row r="43" spans="1:13" x14ac:dyDescent="0.2">
      <c r="A43" s="12" t="s">
        <v>20</v>
      </c>
      <c r="B43" s="12" t="s">
        <v>21</v>
      </c>
      <c r="C43" s="13">
        <v>45180</v>
      </c>
      <c r="D43" s="43" t="s">
        <v>195</v>
      </c>
      <c r="E43" s="14">
        <v>325</v>
      </c>
      <c r="F43" s="14">
        <v>54.17</v>
      </c>
      <c r="G43" s="14">
        <v>270.83</v>
      </c>
      <c r="H43" s="15">
        <v>20</v>
      </c>
      <c r="I43" s="12" t="s">
        <v>16</v>
      </c>
      <c r="J43" s="52" t="s">
        <v>240</v>
      </c>
      <c r="K43" s="55"/>
      <c r="L43" s="12"/>
      <c r="M43" s="12"/>
    </row>
    <row r="44" spans="1:13" x14ac:dyDescent="0.2">
      <c r="A44" s="12" t="s">
        <v>69</v>
      </c>
      <c r="B44" s="12" t="s">
        <v>70</v>
      </c>
      <c r="C44" s="13">
        <v>45180</v>
      </c>
      <c r="D44" s="12" t="s">
        <v>196</v>
      </c>
      <c r="E44" s="14">
        <v>1200</v>
      </c>
      <c r="F44" s="14">
        <v>0</v>
      </c>
      <c r="G44" s="14">
        <v>1200</v>
      </c>
      <c r="H44" s="15">
        <v>0</v>
      </c>
      <c r="I44" s="12" t="s">
        <v>17</v>
      </c>
      <c r="J44" s="12"/>
      <c r="K44" s="55"/>
      <c r="L44" s="12"/>
      <c r="M44" s="12"/>
    </row>
    <row r="45" spans="1:13" x14ac:dyDescent="0.2">
      <c r="A45" s="12" t="s">
        <v>71</v>
      </c>
      <c r="B45" s="12" t="s">
        <v>72</v>
      </c>
      <c r="C45" s="13">
        <v>45180</v>
      </c>
      <c r="D45" s="12" t="s">
        <v>197</v>
      </c>
      <c r="E45" s="14">
        <v>540</v>
      </c>
      <c r="F45" s="14">
        <v>90</v>
      </c>
      <c r="G45" s="14">
        <v>450</v>
      </c>
      <c r="H45" s="15">
        <v>20</v>
      </c>
      <c r="I45" s="12" t="s">
        <v>16</v>
      </c>
      <c r="J45" s="12"/>
      <c r="K45" s="55" t="s">
        <v>260</v>
      </c>
      <c r="L45" s="12" t="s">
        <v>261</v>
      </c>
      <c r="M45" s="52" t="s">
        <v>262</v>
      </c>
    </row>
    <row r="46" spans="1:13" x14ac:dyDescent="0.2">
      <c r="A46" s="12" t="s">
        <v>73</v>
      </c>
      <c r="B46" s="12" t="s">
        <v>74</v>
      </c>
      <c r="C46" s="13">
        <v>45180</v>
      </c>
      <c r="D46" s="12" t="s">
        <v>198</v>
      </c>
      <c r="E46" s="14">
        <v>504</v>
      </c>
      <c r="F46" s="14">
        <v>0</v>
      </c>
      <c r="G46" s="14">
        <v>504</v>
      </c>
      <c r="H46" s="15">
        <v>0</v>
      </c>
      <c r="I46" s="12" t="s">
        <v>17</v>
      </c>
      <c r="J46" s="12"/>
      <c r="K46" s="55" t="s">
        <v>260</v>
      </c>
      <c r="L46" s="12" t="s">
        <v>261</v>
      </c>
      <c r="M46" s="52" t="s">
        <v>262</v>
      </c>
    </row>
    <row r="47" spans="1:13" x14ac:dyDescent="0.2">
      <c r="A47" s="12" t="s">
        <v>75</v>
      </c>
      <c r="B47" s="12" t="s">
        <v>76</v>
      </c>
      <c r="C47" s="13">
        <v>45180</v>
      </c>
      <c r="D47" s="12" t="s">
        <v>199</v>
      </c>
      <c r="E47" s="14">
        <v>648</v>
      </c>
      <c r="F47" s="14">
        <v>108</v>
      </c>
      <c r="G47" s="14">
        <v>540</v>
      </c>
      <c r="H47" s="15">
        <v>20</v>
      </c>
      <c r="I47" s="12" t="s">
        <v>16</v>
      </c>
      <c r="J47" s="12"/>
      <c r="K47" s="55" t="s">
        <v>260</v>
      </c>
      <c r="L47" s="12" t="s">
        <v>261</v>
      </c>
      <c r="M47" s="52" t="s">
        <v>262</v>
      </c>
    </row>
    <row r="48" spans="1:13" x14ac:dyDescent="0.2">
      <c r="A48" s="12" t="s">
        <v>26</v>
      </c>
      <c r="B48" s="12" t="s">
        <v>27</v>
      </c>
      <c r="C48" s="13">
        <v>45180</v>
      </c>
      <c r="D48" s="12" t="s">
        <v>200</v>
      </c>
      <c r="E48" s="14">
        <v>65</v>
      </c>
      <c r="F48" s="14">
        <v>10.83</v>
      </c>
      <c r="G48" s="14">
        <v>54.17</v>
      </c>
      <c r="H48" s="15">
        <v>20</v>
      </c>
      <c r="I48" s="12" t="s">
        <v>16</v>
      </c>
      <c r="J48" s="12"/>
      <c r="K48" s="55" t="s">
        <v>260</v>
      </c>
      <c r="L48" s="12" t="s">
        <v>261</v>
      </c>
      <c r="M48" s="52" t="s">
        <v>262</v>
      </c>
    </row>
    <row r="49" spans="1:13" x14ac:dyDescent="0.2">
      <c r="A49" s="12" t="s">
        <v>52</v>
      </c>
      <c r="B49" s="12" t="s">
        <v>53</v>
      </c>
      <c r="C49" s="13">
        <v>45180</v>
      </c>
      <c r="D49" s="12" t="s">
        <v>201</v>
      </c>
      <c r="E49" s="14">
        <v>1050</v>
      </c>
      <c r="F49" s="14">
        <v>175</v>
      </c>
      <c r="G49" s="14">
        <v>875</v>
      </c>
      <c r="H49" s="15">
        <v>20</v>
      </c>
      <c r="I49" s="12" t="s">
        <v>16</v>
      </c>
      <c r="J49" s="12"/>
      <c r="K49" s="55" t="s">
        <v>260</v>
      </c>
      <c r="L49" s="12" t="s">
        <v>261</v>
      </c>
      <c r="M49" s="52" t="s">
        <v>262</v>
      </c>
    </row>
    <row r="50" spans="1:13" x14ac:dyDescent="0.2">
      <c r="A50" s="12" t="s">
        <v>77</v>
      </c>
      <c r="B50" s="12" t="s">
        <v>78</v>
      </c>
      <c r="C50" s="13">
        <v>45180</v>
      </c>
      <c r="D50" s="12" t="s">
        <v>202</v>
      </c>
      <c r="E50" s="14">
        <v>104</v>
      </c>
      <c r="F50" s="14">
        <v>17.329999999999998</v>
      </c>
      <c r="G50" s="14">
        <v>86.67</v>
      </c>
      <c r="H50" s="15">
        <v>20</v>
      </c>
      <c r="I50" s="12" t="s">
        <v>16</v>
      </c>
      <c r="J50" s="12"/>
      <c r="K50" s="55" t="s">
        <v>260</v>
      </c>
      <c r="L50" s="12" t="s">
        <v>261</v>
      </c>
      <c r="M50" s="52" t="s">
        <v>262</v>
      </c>
    </row>
    <row r="51" spans="1:13" x14ac:dyDescent="0.2">
      <c r="A51" s="12" t="s">
        <v>77</v>
      </c>
      <c r="B51" s="12" t="s">
        <v>78</v>
      </c>
      <c r="C51" s="13">
        <v>45180</v>
      </c>
      <c r="D51" s="12" t="s">
        <v>203</v>
      </c>
      <c r="E51" s="14">
        <v>195</v>
      </c>
      <c r="F51" s="14">
        <v>32.5</v>
      </c>
      <c r="G51" s="14">
        <v>162.5</v>
      </c>
      <c r="H51" s="15">
        <v>20</v>
      </c>
      <c r="I51" s="12" t="s">
        <v>16</v>
      </c>
      <c r="J51" s="12"/>
      <c r="K51" s="55" t="s">
        <v>260</v>
      </c>
      <c r="L51" s="12" t="s">
        <v>261</v>
      </c>
      <c r="M51" s="52" t="s">
        <v>262</v>
      </c>
    </row>
    <row r="52" spans="1:13" x14ac:dyDescent="0.2">
      <c r="A52" s="12" t="s">
        <v>48</v>
      </c>
      <c r="B52" s="12" t="s">
        <v>49</v>
      </c>
      <c r="C52" s="13">
        <v>45180</v>
      </c>
      <c r="D52" s="12" t="s">
        <v>204</v>
      </c>
      <c r="E52" s="14">
        <v>216</v>
      </c>
      <c r="F52" s="14">
        <v>36</v>
      </c>
      <c r="G52" s="14">
        <v>180</v>
      </c>
      <c r="H52" s="15">
        <v>20</v>
      </c>
      <c r="I52" s="12" t="s">
        <v>16</v>
      </c>
      <c r="J52" s="12"/>
      <c r="K52" s="52"/>
      <c r="L52" s="12"/>
      <c r="M52" s="12"/>
    </row>
    <row r="53" spans="1:13" x14ac:dyDescent="0.2">
      <c r="A53" s="12" t="s">
        <v>79</v>
      </c>
      <c r="B53" s="12" t="s">
        <v>80</v>
      </c>
      <c r="C53" s="13">
        <v>45181</v>
      </c>
      <c r="D53" s="39" t="s">
        <v>81</v>
      </c>
      <c r="E53" s="14">
        <v>-30</v>
      </c>
      <c r="F53" s="14">
        <v>0</v>
      </c>
      <c r="G53" s="14">
        <v>-30</v>
      </c>
      <c r="H53" s="15">
        <v>0</v>
      </c>
      <c r="I53" s="12" t="s">
        <v>32</v>
      </c>
      <c r="J53" s="12"/>
      <c r="K53" s="25"/>
    </row>
    <row r="54" spans="1:13" x14ac:dyDescent="0.2">
      <c r="A54" s="12" t="s">
        <v>29</v>
      </c>
      <c r="B54" s="12" t="s">
        <v>30</v>
      </c>
      <c r="C54" s="13">
        <v>45181</v>
      </c>
      <c r="D54" s="39" t="s">
        <v>82</v>
      </c>
      <c r="E54" s="14">
        <v>-10</v>
      </c>
      <c r="F54" s="14">
        <v>0</v>
      </c>
      <c r="G54" s="14">
        <v>-10</v>
      </c>
      <c r="H54" s="15">
        <v>0</v>
      </c>
      <c r="I54" s="12" t="s">
        <v>32</v>
      </c>
      <c r="J54" s="12"/>
      <c r="K54" s="55"/>
      <c r="L54" s="12"/>
      <c r="M54" s="12"/>
    </row>
    <row r="55" spans="1:13" x14ac:dyDescent="0.2">
      <c r="A55" s="12" t="s">
        <v>29</v>
      </c>
      <c r="B55" s="12" t="s">
        <v>30</v>
      </c>
      <c r="C55" s="13">
        <v>45182</v>
      </c>
      <c r="D55" s="39" t="s">
        <v>205</v>
      </c>
      <c r="E55" s="14">
        <v>-15</v>
      </c>
      <c r="F55" s="14">
        <v>-2.5</v>
      </c>
      <c r="G55" s="14">
        <v>-12.5</v>
      </c>
      <c r="H55" s="15">
        <v>20</v>
      </c>
      <c r="I55" s="12" t="s">
        <v>41</v>
      </c>
      <c r="J55" s="12"/>
      <c r="K55" s="52"/>
      <c r="L55" s="12"/>
      <c r="M55" s="12"/>
    </row>
    <row r="56" spans="1:13" x14ac:dyDescent="0.2">
      <c r="A56" s="12" t="s">
        <v>39</v>
      </c>
      <c r="B56" s="12" t="s">
        <v>40</v>
      </c>
      <c r="C56" s="13">
        <v>45183</v>
      </c>
      <c r="D56" s="39" t="s">
        <v>206</v>
      </c>
      <c r="E56" s="14">
        <v>-162</v>
      </c>
      <c r="F56" s="14">
        <v>0</v>
      </c>
      <c r="G56" s="14">
        <v>-162</v>
      </c>
      <c r="H56" s="15">
        <v>0</v>
      </c>
      <c r="I56" s="12" t="s">
        <v>32</v>
      </c>
      <c r="J56" s="12"/>
      <c r="K56" s="52"/>
      <c r="L56" s="12"/>
      <c r="M56" s="12"/>
    </row>
    <row r="57" spans="1:13" x14ac:dyDescent="0.2">
      <c r="A57" s="12" t="s">
        <v>83</v>
      </c>
      <c r="B57" s="12" t="s">
        <v>84</v>
      </c>
      <c r="C57" s="13">
        <v>45187</v>
      </c>
      <c r="D57" s="39" t="s">
        <v>207</v>
      </c>
      <c r="E57" s="14">
        <v>-166.67</v>
      </c>
      <c r="F57" s="14">
        <v>0</v>
      </c>
      <c r="G57" s="14">
        <v>-166.67</v>
      </c>
      <c r="H57" s="15">
        <v>0</v>
      </c>
      <c r="I57" s="12" t="s">
        <v>17</v>
      </c>
      <c r="J57" s="12"/>
      <c r="K57" s="52"/>
      <c r="L57" s="12"/>
      <c r="M57" s="12"/>
    </row>
    <row r="58" spans="1:13" x14ac:dyDescent="0.2">
      <c r="A58" s="12" t="s">
        <v>85</v>
      </c>
      <c r="B58" s="12" t="s">
        <v>86</v>
      </c>
      <c r="C58" s="13">
        <v>45187</v>
      </c>
      <c r="D58" s="12" t="s">
        <v>208</v>
      </c>
      <c r="E58" s="14">
        <v>354</v>
      </c>
      <c r="F58" s="14">
        <v>59</v>
      </c>
      <c r="G58" s="14">
        <v>295</v>
      </c>
      <c r="H58" s="15">
        <v>20</v>
      </c>
      <c r="I58" s="12" t="s">
        <v>16</v>
      </c>
      <c r="J58" s="12"/>
      <c r="K58" s="52"/>
      <c r="L58" s="12"/>
      <c r="M58" s="12"/>
    </row>
    <row r="59" spans="1:13" x14ac:dyDescent="0.2">
      <c r="A59" s="12" t="s">
        <v>87</v>
      </c>
      <c r="B59" s="12" t="s">
        <v>88</v>
      </c>
      <c r="C59" s="13">
        <v>45187</v>
      </c>
      <c r="D59" s="56" t="s">
        <v>209</v>
      </c>
      <c r="E59" s="14">
        <v>108</v>
      </c>
      <c r="F59" s="14">
        <v>18</v>
      </c>
      <c r="G59" s="14">
        <v>90</v>
      </c>
      <c r="H59" s="15">
        <v>20</v>
      </c>
      <c r="I59" s="12" t="s">
        <v>16</v>
      </c>
      <c r="J59" s="12"/>
      <c r="K59" s="55" t="s">
        <v>260</v>
      </c>
      <c r="L59" s="52" t="s">
        <v>268</v>
      </c>
      <c r="M59" s="52" t="s">
        <v>269</v>
      </c>
    </row>
    <row r="60" spans="1:13" x14ac:dyDescent="0.2">
      <c r="A60" s="12" t="s">
        <v>87</v>
      </c>
      <c r="B60" s="12" t="s">
        <v>88</v>
      </c>
      <c r="C60" s="13">
        <v>45187</v>
      </c>
      <c r="D60" s="42" t="s">
        <v>210</v>
      </c>
      <c r="E60" s="14">
        <v>1848</v>
      </c>
      <c r="F60" s="14">
        <v>308</v>
      </c>
      <c r="G60" s="14">
        <v>1540</v>
      </c>
      <c r="H60" s="15">
        <v>20</v>
      </c>
      <c r="I60" s="12" t="s">
        <v>16</v>
      </c>
      <c r="J60" s="12"/>
      <c r="K60" s="55" t="s">
        <v>260</v>
      </c>
      <c r="L60" s="52" t="s">
        <v>268</v>
      </c>
      <c r="M60" s="52" t="s">
        <v>269</v>
      </c>
    </row>
    <row r="61" spans="1:13" x14ac:dyDescent="0.2">
      <c r="A61" s="12" t="s">
        <v>92</v>
      </c>
      <c r="B61" s="12" t="s">
        <v>93</v>
      </c>
      <c r="C61" s="13">
        <v>45187</v>
      </c>
      <c r="D61" s="12" t="s">
        <v>211</v>
      </c>
      <c r="E61" s="14">
        <v>264.83</v>
      </c>
      <c r="F61" s="14">
        <v>0</v>
      </c>
      <c r="G61" s="14">
        <v>264.83</v>
      </c>
      <c r="H61" s="15">
        <v>0</v>
      </c>
      <c r="I61" s="12" t="s">
        <v>17</v>
      </c>
      <c r="J61" s="12"/>
      <c r="K61" s="52"/>
      <c r="L61" s="12"/>
      <c r="M61" s="12"/>
    </row>
    <row r="62" spans="1:13" x14ac:dyDescent="0.2">
      <c r="A62" s="12" t="s">
        <v>94</v>
      </c>
      <c r="B62" s="12" t="s">
        <v>95</v>
      </c>
      <c r="C62" s="13">
        <v>45188</v>
      </c>
      <c r="D62" s="12" t="s">
        <v>96</v>
      </c>
      <c r="E62" s="14">
        <v>23.02</v>
      </c>
      <c r="F62" s="14">
        <v>0</v>
      </c>
      <c r="G62" s="14">
        <v>23.02</v>
      </c>
      <c r="H62" s="15">
        <v>0</v>
      </c>
      <c r="I62" s="12" t="s">
        <v>17</v>
      </c>
      <c r="J62" s="12"/>
      <c r="K62" s="52"/>
      <c r="L62" s="12"/>
      <c r="M62" s="12"/>
    </row>
    <row r="63" spans="1:13" x14ac:dyDescent="0.2">
      <c r="A63" s="12" t="s">
        <v>97</v>
      </c>
      <c r="B63" s="12" t="s">
        <v>98</v>
      </c>
      <c r="C63" s="13">
        <v>45188</v>
      </c>
      <c r="D63" s="12" t="s">
        <v>99</v>
      </c>
      <c r="E63" s="14">
        <v>208.7</v>
      </c>
      <c r="F63" s="14">
        <v>9.94</v>
      </c>
      <c r="G63" s="14">
        <v>198.76</v>
      </c>
      <c r="H63" s="15">
        <v>5</v>
      </c>
      <c r="I63" s="12" t="s">
        <v>36</v>
      </c>
      <c r="J63" s="12"/>
      <c r="K63" s="52"/>
      <c r="L63" s="12"/>
      <c r="M63" s="12"/>
    </row>
    <row r="64" spans="1:13" x14ac:dyDescent="0.2">
      <c r="A64" s="12" t="s">
        <v>100</v>
      </c>
      <c r="B64" s="12" t="s">
        <v>101</v>
      </c>
      <c r="C64" s="13">
        <v>45191</v>
      </c>
      <c r="D64" s="39" t="s">
        <v>102</v>
      </c>
      <c r="E64" s="14">
        <v>-1331.5</v>
      </c>
      <c r="F64" s="14">
        <v>0</v>
      </c>
      <c r="G64" s="14">
        <v>-1331.5</v>
      </c>
      <c r="H64" s="15">
        <v>0</v>
      </c>
      <c r="I64" s="12" t="s">
        <v>17</v>
      </c>
      <c r="J64" s="12"/>
      <c r="K64" s="52"/>
      <c r="L64" s="12"/>
      <c r="M64" s="12"/>
    </row>
    <row r="65" spans="1:13" x14ac:dyDescent="0.2">
      <c r="A65" s="12" t="s">
        <v>103</v>
      </c>
      <c r="B65" s="12" t="s">
        <v>104</v>
      </c>
      <c r="C65" s="13">
        <v>45191</v>
      </c>
      <c r="D65" s="39" t="s">
        <v>105</v>
      </c>
      <c r="E65" s="14">
        <v>-80000</v>
      </c>
      <c r="F65" s="14">
        <v>0</v>
      </c>
      <c r="G65" s="14">
        <v>-80000</v>
      </c>
      <c r="H65" s="15">
        <v>0</v>
      </c>
      <c r="I65" s="12" t="s">
        <v>17</v>
      </c>
      <c r="J65" s="12"/>
      <c r="K65" s="52"/>
      <c r="L65" s="12"/>
      <c r="M65" s="12"/>
    </row>
    <row r="66" spans="1:13" x14ac:dyDescent="0.2">
      <c r="A66" s="12" t="s">
        <v>106</v>
      </c>
      <c r="B66" s="12" t="s">
        <v>107</v>
      </c>
      <c r="C66" s="13">
        <v>45194</v>
      </c>
      <c r="D66" s="52" t="s">
        <v>212</v>
      </c>
      <c r="E66" s="14">
        <v>504</v>
      </c>
      <c r="F66" s="14">
        <v>84</v>
      </c>
      <c r="G66" s="14">
        <v>420</v>
      </c>
      <c r="H66" s="15">
        <v>20</v>
      </c>
      <c r="I66" s="12" t="s">
        <v>16</v>
      </c>
      <c r="J66" s="12"/>
      <c r="K66" s="55" t="s">
        <v>260</v>
      </c>
      <c r="L66" s="12" t="s">
        <v>263</v>
      </c>
      <c r="M66" s="52" t="s">
        <v>270</v>
      </c>
    </row>
    <row r="67" spans="1:13" x14ac:dyDescent="0.2">
      <c r="A67" s="12" t="s">
        <v>108</v>
      </c>
      <c r="B67" s="12" t="s">
        <v>109</v>
      </c>
      <c r="C67" s="13">
        <v>45194</v>
      </c>
      <c r="D67" s="12" t="s">
        <v>213</v>
      </c>
      <c r="E67" s="14">
        <v>769.54</v>
      </c>
      <c r="F67" s="14">
        <v>0</v>
      </c>
      <c r="G67" s="14">
        <v>769.54</v>
      </c>
      <c r="H67" s="15">
        <v>0</v>
      </c>
      <c r="I67" s="12" t="s">
        <v>17</v>
      </c>
      <c r="J67" s="12"/>
      <c r="K67" s="55" t="s">
        <v>260</v>
      </c>
      <c r="L67" s="12" t="s">
        <v>263</v>
      </c>
      <c r="M67" s="12" t="s">
        <v>264</v>
      </c>
    </row>
    <row r="68" spans="1:13" x14ac:dyDescent="0.2">
      <c r="A68" s="12" t="s">
        <v>20</v>
      </c>
      <c r="B68" s="12" t="s">
        <v>21</v>
      </c>
      <c r="C68" s="13">
        <v>45194</v>
      </c>
      <c r="D68" s="43" t="s">
        <v>214</v>
      </c>
      <c r="E68" s="14">
        <v>27</v>
      </c>
      <c r="F68" s="14">
        <v>4.5</v>
      </c>
      <c r="G68" s="14">
        <v>22.5</v>
      </c>
      <c r="H68" s="15">
        <v>20</v>
      </c>
      <c r="I68" s="12" t="s">
        <v>16</v>
      </c>
      <c r="J68" s="12" t="s">
        <v>240</v>
      </c>
      <c r="K68" s="52"/>
      <c r="L68" s="12"/>
      <c r="M68" s="12"/>
    </row>
    <row r="69" spans="1:13" x14ac:dyDescent="0.2">
      <c r="A69" s="12" t="s">
        <v>24</v>
      </c>
      <c r="B69" s="12" t="s">
        <v>25</v>
      </c>
      <c r="C69" s="13">
        <v>45194</v>
      </c>
      <c r="D69" s="12" t="s">
        <v>215</v>
      </c>
      <c r="E69" s="14">
        <v>14.95</v>
      </c>
      <c r="F69" s="14">
        <v>2.4900000000000002</v>
      </c>
      <c r="G69" s="14">
        <v>12.46</v>
      </c>
      <c r="H69" s="15">
        <v>20</v>
      </c>
      <c r="I69" s="12" t="s">
        <v>16</v>
      </c>
      <c r="J69" s="12"/>
      <c r="K69" s="25"/>
    </row>
    <row r="70" spans="1:13" x14ac:dyDescent="0.2">
      <c r="A70" s="12" t="s">
        <v>14</v>
      </c>
      <c r="B70" s="12" t="s">
        <v>15</v>
      </c>
      <c r="C70" s="13">
        <v>45194</v>
      </c>
      <c r="D70" s="12" t="s">
        <v>216</v>
      </c>
      <c r="E70" s="14">
        <v>8.8000000000000007</v>
      </c>
      <c r="F70" s="14">
        <v>0</v>
      </c>
      <c r="G70" s="14">
        <v>8.8000000000000007</v>
      </c>
      <c r="H70" s="15">
        <v>0</v>
      </c>
      <c r="I70" s="12" t="s">
        <v>17</v>
      </c>
      <c r="J70" s="12"/>
      <c r="K70" s="25"/>
    </row>
    <row r="71" spans="1:13" x14ac:dyDescent="0.2">
      <c r="A71" s="12" t="s">
        <v>73</v>
      </c>
      <c r="B71" s="12" t="s">
        <v>74</v>
      </c>
      <c r="C71" s="13">
        <v>45194</v>
      </c>
      <c r="D71" s="12" t="s">
        <v>217</v>
      </c>
      <c r="E71" s="14">
        <v>50</v>
      </c>
      <c r="F71" s="14">
        <v>0</v>
      </c>
      <c r="G71" s="14">
        <v>50</v>
      </c>
      <c r="H71" s="15">
        <v>0</v>
      </c>
      <c r="I71" s="12" t="s">
        <v>17</v>
      </c>
      <c r="J71" s="12"/>
      <c r="K71" s="25"/>
    </row>
    <row r="72" spans="1:13" x14ac:dyDescent="0.2">
      <c r="A72" s="12" t="s">
        <v>73</v>
      </c>
      <c r="B72" s="12" t="s">
        <v>74</v>
      </c>
      <c r="C72" s="13">
        <v>45194</v>
      </c>
      <c r="D72" s="12" t="s">
        <v>218</v>
      </c>
      <c r="E72" s="14">
        <v>4.99</v>
      </c>
      <c r="F72" s="14">
        <v>0</v>
      </c>
      <c r="G72" s="14">
        <v>4.99</v>
      </c>
      <c r="H72" s="15">
        <v>0</v>
      </c>
      <c r="I72" s="12" t="s">
        <v>17</v>
      </c>
      <c r="J72" s="12"/>
      <c r="K72" s="52"/>
      <c r="L72" s="12"/>
      <c r="M72" s="12"/>
    </row>
    <row r="73" spans="1:13" x14ac:dyDescent="0.2">
      <c r="A73" s="12" t="s">
        <v>14</v>
      </c>
      <c r="B73" s="12" t="s">
        <v>15</v>
      </c>
      <c r="C73" s="13">
        <v>45196</v>
      </c>
      <c r="D73" s="12" t="s">
        <v>221</v>
      </c>
      <c r="E73" s="14">
        <v>7.99</v>
      </c>
      <c r="F73" s="14">
        <v>1.33</v>
      </c>
      <c r="G73" s="14">
        <v>6.66</v>
      </c>
      <c r="H73" s="15">
        <v>20</v>
      </c>
      <c r="I73" s="12" t="s">
        <v>16</v>
      </c>
      <c r="J73" s="12"/>
      <c r="K73" s="52"/>
      <c r="L73" s="12"/>
      <c r="M73" s="12"/>
    </row>
    <row r="74" spans="1:13" x14ac:dyDescent="0.2">
      <c r="A74" s="12" t="s">
        <v>14</v>
      </c>
      <c r="B74" s="12" t="s">
        <v>15</v>
      </c>
      <c r="C74" s="13">
        <v>45196</v>
      </c>
      <c r="D74" s="12" t="s">
        <v>219</v>
      </c>
      <c r="E74" s="14">
        <v>6</v>
      </c>
      <c r="F74" s="14">
        <v>0</v>
      </c>
      <c r="G74" s="14">
        <v>6</v>
      </c>
      <c r="H74" s="15">
        <v>0</v>
      </c>
      <c r="I74" s="12" t="s">
        <v>17</v>
      </c>
      <c r="J74" s="12"/>
      <c r="K74" s="52"/>
      <c r="L74" s="12"/>
      <c r="M74" s="12"/>
    </row>
    <row r="75" spans="1:13" x14ac:dyDescent="0.2">
      <c r="A75" s="12" t="s">
        <v>73</v>
      </c>
      <c r="B75" s="12" t="s">
        <v>74</v>
      </c>
      <c r="C75" s="13">
        <v>45196</v>
      </c>
      <c r="D75" s="12" t="s">
        <v>220</v>
      </c>
      <c r="E75" s="14">
        <v>306.57</v>
      </c>
      <c r="F75" s="14">
        <v>51.09</v>
      </c>
      <c r="G75" s="14">
        <v>255.48</v>
      </c>
      <c r="H75" s="15">
        <v>20</v>
      </c>
      <c r="I75" s="12" t="s">
        <v>16</v>
      </c>
      <c r="J75" s="12"/>
      <c r="K75" s="52"/>
      <c r="L75" s="12"/>
      <c r="M75" s="12"/>
    </row>
    <row r="76" spans="1:13" x14ac:dyDescent="0.2">
      <c r="A76" s="12" t="s">
        <v>73</v>
      </c>
      <c r="B76" s="12" t="s">
        <v>74</v>
      </c>
      <c r="C76" s="13">
        <v>45196</v>
      </c>
      <c r="D76" s="12" t="s">
        <v>222</v>
      </c>
      <c r="E76" s="14">
        <v>90</v>
      </c>
      <c r="F76" s="14">
        <v>15</v>
      </c>
      <c r="G76" s="14">
        <v>75</v>
      </c>
      <c r="H76" s="15">
        <v>20</v>
      </c>
      <c r="I76" s="12" t="s">
        <v>16</v>
      </c>
      <c r="J76" s="12"/>
      <c r="K76" s="25"/>
    </row>
    <row r="77" spans="1:13" x14ac:dyDescent="0.2">
      <c r="A77" s="12" t="s">
        <v>110</v>
      </c>
      <c r="B77" s="12" t="s">
        <v>111</v>
      </c>
      <c r="C77" s="13">
        <v>45196</v>
      </c>
      <c r="D77" s="12" t="s">
        <v>112</v>
      </c>
      <c r="E77" s="14">
        <v>128.09</v>
      </c>
      <c r="F77" s="14">
        <v>0</v>
      </c>
      <c r="G77" s="14">
        <v>128.09</v>
      </c>
      <c r="H77" s="15">
        <v>0</v>
      </c>
      <c r="I77" s="12" t="s">
        <v>17</v>
      </c>
      <c r="J77" s="12"/>
      <c r="K77" s="25"/>
    </row>
    <row r="78" spans="1:13" x14ac:dyDescent="0.2">
      <c r="A78" s="12" t="s">
        <v>110</v>
      </c>
      <c r="B78" s="12" t="s">
        <v>111</v>
      </c>
      <c r="C78" s="13">
        <v>45196</v>
      </c>
      <c r="D78" s="12" t="s">
        <v>113</v>
      </c>
      <c r="E78" s="14">
        <v>102.47</v>
      </c>
      <c r="F78" s="14">
        <v>0</v>
      </c>
      <c r="G78" s="14">
        <v>102.47</v>
      </c>
      <c r="H78" s="15">
        <v>0</v>
      </c>
      <c r="I78" s="12" t="s">
        <v>17</v>
      </c>
      <c r="J78" s="12"/>
      <c r="K78" s="25"/>
    </row>
    <row r="79" spans="1:13" x14ac:dyDescent="0.2">
      <c r="A79" s="12" t="s">
        <v>20</v>
      </c>
      <c r="B79" s="12" t="s">
        <v>21</v>
      </c>
      <c r="C79" s="13">
        <v>45197</v>
      </c>
      <c r="D79" s="12" t="s">
        <v>224</v>
      </c>
      <c r="E79" s="14">
        <v>33.6</v>
      </c>
      <c r="F79" s="14">
        <v>0</v>
      </c>
      <c r="G79" s="14">
        <v>33.6</v>
      </c>
      <c r="H79" s="15">
        <v>0</v>
      </c>
      <c r="I79" s="12" t="s">
        <v>17</v>
      </c>
      <c r="J79" s="12"/>
      <c r="K79" s="25"/>
    </row>
    <row r="80" spans="1:13" x14ac:dyDescent="0.2">
      <c r="A80" s="12" t="s">
        <v>114</v>
      </c>
      <c r="B80" s="12" t="s">
        <v>115</v>
      </c>
      <c r="C80" s="13">
        <v>45197</v>
      </c>
      <c r="D80" s="12" t="s">
        <v>223</v>
      </c>
      <c r="E80" s="14">
        <v>192</v>
      </c>
      <c r="F80" s="14">
        <v>32</v>
      </c>
      <c r="G80" s="14">
        <v>160</v>
      </c>
      <c r="H80" s="15">
        <v>20</v>
      </c>
      <c r="I80" s="12" t="s">
        <v>16</v>
      </c>
      <c r="J80" s="12"/>
      <c r="K80" s="25"/>
    </row>
    <row r="81" spans="1:13" x14ac:dyDescent="0.2">
      <c r="A81" s="12" t="s">
        <v>116</v>
      </c>
      <c r="B81" s="12" t="s">
        <v>117</v>
      </c>
      <c r="C81" s="13">
        <v>45197</v>
      </c>
      <c r="D81" s="52" t="s">
        <v>266</v>
      </c>
      <c r="E81" s="14">
        <v>3017.6099999999997</v>
      </c>
      <c r="F81" s="14">
        <v>0</v>
      </c>
      <c r="G81" s="14">
        <v>3017.6099999999997</v>
      </c>
      <c r="H81" s="15">
        <v>0</v>
      </c>
      <c r="I81" s="12" t="s">
        <v>17</v>
      </c>
      <c r="J81" s="12"/>
      <c r="K81" s="55" t="s">
        <v>260</v>
      </c>
      <c r="L81" s="12" t="s">
        <v>263</v>
      </c>
      <c r="M81" s="12" t="s">
        <v>265</v>
      </c>
    </row>
    <row r="82" spans="1:13" x14ac:dyDescent="0.2">
      <c r="A82" s="12" t="s">
        <v>46</v>
      </c>
      <c r="B82" s="12" t="s">
        <v>47</v>
      </c>
      <c r="C82" s="13">
        <v>45197</v>
      </c>
      <c r="D82" s="12" t="s">
        <v>118</v>
      </c>
      <c r="E82" s="14">
        <v>31.14</v>
      </c>
      <c r="F82" s="14">
        <v>5.19</v>
      </c>
      <c r="G82" s="14">
        <v>25.95</v>
      </c>
      <c r="H82" s="15">
        <v>20</v>
      </c>
      <c r="I82" s="12" t="s">
        <v>16</v>
      </c>
      <c r="J82" s="12"/>
      <c r="K82" s="25"/>
    </row>
    <row r="83" spans="1:13" x14ac:dyDescent="0.2">
      <c r="A83" s="12" t="s">
        <v>119</v>
      </c>
      <c r="B83" s="12" t="s">
        <v>120</v>
      </c>
      <c r="C83" s="13">
        <v>45198</v>
      </c>
      <c r="D83" s="39" t="s">
        <v>225</v>
      </c>
      <c r="E83" s="14">
        <v>-4669</v>
      </c>
      <c r="F83" s="14">
        <v>0</v>
      </c>
      <c r="G83" s="14">
        <v>-4669</v>
      </c>
      <c r="H83" s="15">
        <v>0</v>
      </c>
      <c r="I83" s="12" t="s">
        <v>17</v>
      </c>
      <c r="J83" s="12"/>
      <c r="K83" s="53"/>
      <c r="L83" s="8"/>
      <c r="M83" s="8"/>
    </row>
    <row r="84" spans="1:13" x14ac:dyDescent="0.2">
      <c r="A84" s="12" t="s">
        <v>121</v>
      </c>
      <c r="B84" s="12" t="s">
        <v>122</v>
      </c>
      <c r="C84" s="13">
        <v>45198</v>
      </c>
      <c r="D84" s="12" t="s">
        <v>226</v>
      </c>
      <c r="E84" s="14">
        <v>27.9</v>
      </c>
      <c r="F84" s="14">
        <v>0</v>
      </c>
      <c r="G84" s="14">
        <v>27.9</v>
      </c>
      <c r="H84" s="15">
        <v>0</v>
      </c>
      <c r="I84" s="12" t="s">
        <v>17</v>
      </c>
      <c r="J84" s="12"/>
      <c r="K84" s="53"/>
      <c r="L84" s="8"/>
      <c r="M84" s="8"/>
    </row>
    <row r="85" spans="1:13" x14ac:dyDescent="0.2">
      <c r="A85" s="12" t="s">
        <v>106</v>
      </c>
      <c r="B85" s="12" t="s">
        <v>107</v>
      </c>
      <c r="C85" s="13">
        <v>45198</v>
      </c>
      <c r="D85" s="12" t="s">
        <v>123</v>
      </c>
      <c r="E85" s="14">
        <v>0.9</v>
      </c>
      <c r="F85" s="14">
        <v>0</v>
      </c>
      <c r="G85" s="14">
        <v>0.9</v>
      </c>
      <c r="H85" s="15">
        <v>0</v>
      </c>
      <c r="I85" s="12" t="s">
        <v>17</v>
      </c>
      <c r="J85" s="12"/>
      <c r="K85" s="53"/>
      <c r="L85" s="8"/>
      <c r="M85" s="8"/>
    </row>
    <row r="86" spans="1:13" x14ac:dyDescent="0.2">
      <c r="A86" s="12" t="s">
        <v>124</v>
      </c>
      <c r="B86" s="12" t="s">
        <v>125</v>
      </c>
      <c r="C86" s="13">
        <v>45198</v>
      </c>
      <c r="D86" s="12" t="s">
        <v>126</v>
      </c>
      <c r="E86" s="14">
        <v>8.98</v>
      </c>
      <c r="F86" s="14">
        <v>0</v>
      </c>
      <c r="G86" s="14">
        <v>8.98</v>
      </c>
      <c r="H86" s="15">
        <v>0</v>
      </c>
      <c r="I86" s="12" t="s">
        <v>17</v>
      </c>
      <c r="J86" s="12"/>
      <c r="K86" s="53"/>
      <c r="L86" s="8"/>
      <c r="M86" s="8"/>
    </row>
    <row r="87" spans="1:13" x14ac:dyDescent="0.2">
      <c r="A87" s="12" t="s">
        <v>106</v>
      </c>
      <c r="B87" s="12" t="s">
        <v>107</v>
      </c>
      <c r="C87" s="13">
        <v>45199</v>
      </c>
      <c r="D87" s="12" t="s">
        <v>227</v>
      </c>
      <c r="E87" s="14">
        <v>18</v>
      </c>
      <c r="F87" s="14">
        <v>0</v>
      </c>
      <c r="G87" s="14">
        <v>18</v>
      </c>
      <c r="H87" s="15">
        <v>0</v>
      </c>
      <c r="I87" s="12" t="s">
        <v>17</v>
      </c>
      <c r="J87" s="12"/>
      <c r="K87" s="53"/>
      <c r="L87" s="8"/>
      <c r="M87" s="8"/>
    </row>
    <row r="88" spans="1:13" x14ac:dyDescent="0.2">
      <c r="A88" s="12" t="s">
        <v>106</v>
      </c>
      <c r="B88" s="12" t="s">
        <v>107</v>
      </c>
      <c r="C88" s="13">
        <v>45199</v>
      </c>
      <c r="D88" s="12" t="s">
        <v>228</v>
      </c>
      <c r="E88" s="14">
        <v>15.15</v>
      </c>
      <c r="F88" s="14">
        <v>0</v>
      </c>
      <c r="G88" s="14">
        <v>15.15</v>
      </c>
      <c r="H88" s="15">
        <v>0</v>
      </c>
      <c r="I88" s="12" t="s">
        <v>17</v>
      </c>
      <c r="J88" s="12"/>
      <c r="K88" s="53"/>
      <c r="L88" s="8"/>
      <c r="M88" s="8"/>
    </row>
    <row r="89" spans="1:13" x14ac:dyDescent="0.2">
      <c r="A89" s="12" t="s">
        <v>127</v>
      </c>
      <c r="B89" s="12" t="s">
        <v>128</v>
      </c>
      <c r="C89" s="13">
        <v>45199</v>
      </c>
      <c r="D89" s="39" t="s">
        <v>129</v>
      </c>
      <c r="E89" s="14">
        <v>-1604.87</v>
      </c>
      <c r="F89" s="14">
        <v>0</v>
      </c>
      <c r="G89" s="14">
        <v>-1604.87</v>
      </c>
      <c r="H89" s="15">
        <v>0</v>
      </c>
      <c r="I89" s="12" t="s">
        <v>17</v>
      </c>
      <c r="J89" s="12"/>
      <c r="K89" s="53"/>
      <c r="L89" s="8"/>
      <c r="M89" s="8"/>
    </row>
    <row r="90" spans="1:13" x14ac:dyDescent="0.2">
      <c r="A90" s="12" t="s">
        <v>116</v>
      </c>
      <c r="B90" s="12" t="s">
        <v>117</v>
      </c>
      <c r="C90" s="13">
        <v>45199</v>
      </c>
      <c r="D90" s="40" t="s">
        <v>229</v>
      </c>
      <c r="E90" s="14">
        <v>-3017.61</v>
      </c>
      <c r="F90" s="14">
        <v>0</v>
      </c>
      <c r="G90" s="14">
        <v>-3017.61</v>
      </c>
      <c r="H90" s="15">
        <v>0</v>
      </c>
      <c r="I90" s="12" t="s">
        <v>17</v>
      </c>
      <c r="J90" s="12"/>
      <c r="K90" s="53"/>
      <c r="L90" s="8"/>
      <c r="M90" s="8"/>
    </row>
    <row r="91" spans="1:13" x14ac:dyDescent="0.2">
      <c r="A91" s="12" t="s">
        <v>108</v>
      </c>
      <c r="B91" s="12" t="s">
        <v>109</v>
      </c>
      <c r="C91" s="13">
        <v>45199</v>
      </c>
      <c r="D91" s="40" t="s">
        <v>230</v>
      </c>
      <c r="E91" s="14">
        <v>-769.54</v>
      </c>
      <c r="F91" s="14">
        <v>0</v>
      </c>
      <c r="G91" s="14">
        <v>-769.54</v>
      </c>
      <c r="H91" s="15">
        <v>0</v>
      </c>
      <c r="I91" s="12" t="s">
        <v>17</v>
      </c>
      <c r="J91" s="12"/>
      <c r="K91" s="53"/>
      <c r="L91" s="8"/>
      <c r="M91" s="8"/>
    </row>
    <row r="92" spans="1:13" x14ac:dyDescent="0.2">
      <c r="A92" s="12" t="s">
        <v>130</v>
      </c>
      <c r="B92" s="12" t="s">
        <v>131</v>
      </c>
      <c r="C92" s="13">
        <v>45199</v>
      </c>
      <c r="D92" s="40" t="s">
        <v>231</v>
      </c>
      <c r="E92" s="14">
        <v>3601.78</v>
      </c>
      <c r="F92" s="14">
        <v>0</v>
      </c>
      <c r="G92" s="14">
        <v>3601.78</v>
      </c>
      <c r="H92" s="15">
        <v>0</v>
      </c>
      <c r="I92" s="12" t="s">
        <v>17</v>
      </c>
      <c r="J92" s="12"/>
      <c r="K92" s="20"/>
      <c r="L92" s="8"/>
      <c r="M92" s="8"/>
    </row>
    <row r="93" spans="1:13" x14ac:dyDescent="0.2">
      <c r="A93" s="12" t="s">
        <v>130</v>
      </c>
      <c r="B93" s="12" t="s">
        <v>131</v>
      </c>
      <c r="C93" s="13">
        <v>45199</v>
      </c>
      <c r="D93" s="40" t="s">
        <v>232</v>
      </c>
      <c r="E93" s="14">
        <v>287.83999999999997</v>
      </c>
      <c r="F93" s="14">
        <v>0</v>
      </c>
      <c r="G93" s="14">
        <v>287.83999999999997</v>
      </c>
      <c r="H93" s="15">
        <v>0</v>
      </c>
      <c r="I93" s="12" t="s">
        <v>17</v>
      </c>
      <c r="J93" s="12"/>
      <c r="K93" s="20"/>
      <c r="L93" s="8"/>
      <c r="M93" s="8"/>
    </row>
    <row r="94" spans="1:13" x14ac:dyDescent="0.2">
      <c r="A94" s="12" t="s">
        <v>132</v>
      </c>
      <c r="B94" s="12" t="s">
        <v>133</v>
      </c>
      <c r="C94" s="13">
        <v>45199</v>
      </c>
      <c r="D94" s="40" t="s">
        <v>233</v>
      </c>
      <c r="E94" s="14">
        <v>128.09</v>
      </c>
      <c r="F94" s="14">
        <v>0</v>
      </c>
      <c r="G94" s="14">
        <v>128.09</v>
      </c>
      <c r="H94" s="15">
        <v>0</v>
      </c>
      <c r="I94" s="12" t="s">
        <v>17</v>
      </c>
      <c r="J94" s="12"/>
      <c r="K94" s="20"/>
      <c r="L94" s="8"/>
      <c r="M94" s="8"/>
    </row>
    <row r="95" spans="1:13" x14ac:dyDescent="0.2">
      <c r="A95" s="12" t="s">
        <v>110</v>
      </c>
      <c r="B95" s="12" t="s">
        <v>111</v>
      </c>
      <c r="C95" s="13">
        <v>45199</v>
      </c>
      <c r="D95" s="40" t="s">
        <v>234</v>
      </c>
      <c r="E95" s="14">
        <v>-230.56</v>
      </c>
      <c r="F95" s="14">
        <v>0</v>
      </c>
      <c r="G95" s="14">
        <v>-230.56</v>
      </c>
      <c r="H95" s="15">
        <v>0</v>
      </c>
      <c r="I95" s="12" t="s">
        <v>17</v>
      </c>
      <c r="J95" s="12"/>
      <c r="K95" s="53"/>
      <c r="L95" s="8"/>
      <c r="M95" s="8"/>
    </row>
    <row r="96" spans="1:13" ht="12" x14ac:dyDescent="0.2">
      <c r="A96" s="17" t="s">
        <v>134</v>
      </c>
      <c r="B96" s="17"/>
      <c r="C96" s="17"/>
      <c r="D96" s="17"/>
      <c r="E96" s="18">
        <f>SUM(E6:E95)</f>
        <v>-73105.45</v>
      </c>
      <c r="F96" s="18">
        <f>SUM(F6:F95)</f>
        <v>1248.8699999999999</v>
      </c>
      <c r="G96" s="18">
        <f>SUM(G6:G95)</f>
        <v>-74354.320000000007</v>
      </c>
      <c r="H96" s="17"/>
      <c r="I96" s="17"/>
      <c r="J96" s="17"/>
      <c r="K96" s="53"/>
      <c r="L96" s="8"/>
      <c r="M96" s="8"/>
    </row>
    <row r="97" spans="4:13" x14ac:dyDescent="0.2">
      <c r="K97" s="53"/>
      <c r="L97" s="8"/>
      <c r="M97" s="8"/>
    </row>
    <row r="99" spans="4:13" x14ac:dyDescent="0.2">
      <c r="K99" s="8"/>
      <c r="L99" s="8"/>
      <c r="M99" s="8"/>
    </row>
    <row r="100" spans="4:13" x14ac:dyDescent="0.2">
      <c r="D100" s="19" t="s">
        <v>135</v>
      </c>
      <c r="E100" s="8"/>
      <c r="G100" s="20" t="s">
        <v>243</v>
      </c>
      <c r="H100" s="21">
        <v>33082.870000000003</v>
      </c>
      <c r="K100" s="8"/>
      <c r="L100" s="8"/>
      <c r="M100" s="8"/>
    </row>
    <row r="101" spans="4:13" x14ac:dyDescent="0.2">
      <c r="D101" s="22" t="s">
        <v>136</v>
      </c>
      <c r="E101" s="8"/>
      <c r="F101" s="8"/>
      <c r="G101" s="20" t="s">
        <v>244</v>
      </c>
      <c r="H101" s="23">
        <v>341604.87</v>
      </c>
      <c r="K101" s="8"/>
      <c r="L101" s="8"/>
      <c r="M101" s="8"/>
    </row>
    <row r="102" spans="4:13" x14ac:dyDescent="0.2">
      <c r="D102" s="24" t="s">
        <v>137</v>
      </c>
      <c r="E102" s="8"/>
      <c r="F102" s="8"/>
      <c r="G102" s="20" t="s">
        <v>241</v>
      </c>
      <c r="H102" s="21">
        <v>2540.7800000000002</v>
      </c>
      <c r="I102" s="25"/>
      <c r="K102" s="53"/>
      <c r="L102" s="8"/>
      <c r="M102" s="8"/>
    </row>
    <row r="103" spans="4:13" ht="13.2" x14ac:dyDescent="0.2">
      <c r="D103" s="26" t="s">
        <v>138</v>
      </c>
      <c r="E103" s="8"/>
      <c r="F103" s="8">
        <v>1</v>
      </c>
      <c r="G103" s="29" t="s">
        <v>242</v>
      </c>
      <c r="H103" s="30">
        <f>SUM(H100:H102)</f>
        <v>377228.52</v>
      </c>
      <c r="I103" s="25"/>
      <c r="K103" s="53"/>
      <c r="L103" s="8"/>
      <c r="M103" s="8"/>
    </row>
    <row r="104" spans="4:13" x14ac:dyDescent="0.2">
      <c r="D104" s="27" t="s">
        <v>139</v>
      </c>
      <c r="E104" s="8"/>
      <c r="F104" s="8"/>
      <c r="G104" s="8"/>
      <c r="H104" s="8"/>
      <c r="K104" s="53"/>
      <c r="L104" s="8"/>
      <c r="M104" s="8"/>
    </row>
    <row r="105" spans="4:13" x14ac:dyDescent="0.2">
      <c r="D105" s="28" t="s">
        <v>140</v>
      </c>
      <c r="E105" s="8"/>
      <c r="F105" s="31"/>
      <c r="G105" s="8" t="s">
        <v>141</v>
      </c>
      <c r="H105" s="8"/>
      <c r="K105" s="8"/>
      <c r="L105" s="8"/>
      <c r="M105" s="8"/>
    </row>
    <row r="106" spans="4:13" ht="13.2" x14ac:dyDescent="0.2">
      <c r="E106" s="8"/>
      <c r="F106" s="8" t="s">
        <v>142</v>
      </c>
      <c r="G106" s="29" t="s">
        <v>143</v>
      </c>
      <c r="H106" s="8"/>
      <c r="J106" t="s">
        <v>271</v>
      </c>
      <c r="K106" s="8"/>
      <c r="L106" s="8"/>
      <c r="M106" s="8"/>
    </row>
    <row r="107" spans="4:13" x14ac:dyDescent="0.2">
      <c r="D107" s="8"/>
      <c r="E107" s="8"/>
      <c r="F107" s="32" t="s">
        <v>144</v>
      </c>
      <c r="G107" s="33" t="s">
        <v>145</v>
      </c>
      <c r="H107" s="34">
        <v>5673</v>
      </c>
      <c r="J107" t="s">
        <v>272</v>
      </c>
      <c r="K107" s="8"/>
      <c r="L107" s="8"/>
      <c r="M107" s="8"/>
    </row>
    <row r="108" spans="4:13" x14ac:dyDescent="0.2">
      <c r="D108" s="8"/>
      <c r="E108" s="8"/>
      <c r="F108" s="32" t="s">
        <v>146</v>
      </c>
      <c r="G108" s="33" t="s">
        <v>147</v>
      </c>
      <c r="H108" s="34">
        <v>108972.7</v>
      </c>
      <c r="J108" t="s">
        <v>272</v>
      </c>
      <c r="K108" s="8"/>
      <c r="L108" s="8"/>
      <c r="M108" s="8"/>
    </row>
    <row r="109" spans="4:13" ht="13.8" x14ac:dyDescent="0.25">
      <c r="D109" s="8"/>
      <c r="E109" s="8"/>
      <c r="F109" s="32" t="s">
        <v>148</v>
      </c>
      <c r="G109" s="8" t="s">
        <v>149</v>
      </c>
      <c r="H109" s="34">
        <v>37500</v>
      </c>
      <c r="J109" t="s">
        <v>272</v>
      </c>
      <c r="K109" s="51"/>
      <c r="L109" s="54"/>
      <c r="M109" s="8"/>
    </row>
    <row r="110" spans="4:13" ht="13.8" x14ac:dyDescent="0.25">
      <c r="D110" s="8"/>
      <c r="E110" s="8"/>
      <c r="F110" s="32" t="s">
        <v>150</v>
      </c>
      <c r="G110" s="8" t="s">
        <v>151</v>
      </c>
      <c r="H110" s="34">
        <v>37500</v>
      </c>
      <c r="J110" t="s">
        <v>272</v>
      </c>
      <c r="K110" s="51"/>
      <c r="L110" s="54"/>
      <c r="M110" s="8"/>
    </row>
    <row r="111" spans="4:13" ht="13.8" x14ac:dyDescent="0.25">
      <c r="D111" s="8"/>
      <c r="E111" s="8"/>
      <c r="F111" s="32" t="s">
        <v>152</v>
      </c>
      <c r="G111" s="8" t="s">
        <v>153</v>
      </c>
      <c r="H111" s="35">
        <f>10000-NHP!E12</f>
        <v>7288.71</v>
      </c>
      <c r="J111" s="59" t="s">
        <v>276</v>
      </c>
      <c r="K111" s="51"/>
      <c r="L111" s="54"/>
      <c r="M111" s="8"/>
    </row>
    <row r="112" spans="4:13" x14ac:dyDescent="0.2">
      <c r="D112" s="8"/>
      <c r="E112" s="8"/>
      <c r="F112" s="32" t="s">
        <v>154</v>
      </c>
      <c r="G112" s="8" t="s">
        <v>155</v>
      </c>
      <c r="H112" s="34">
        <v>4669</v>
      </c>
      <c r="J112" t="s">
        <v>272</v>
      </c>
    </row>
    <row r="113" spans="4:10" x14ac:dyDescent="0.2">
      <c r="D113" s="8"/>
      <c r="E113" s="8"/>
      <c r="F113" s="32" t="s">
        <v>156</v>
      </c>
      <c r="G113" s="8" t="s">
        <v>157</v>
      </c>
      <c r="H113" s="34">
        <v>3200</v>
      </c>
      <c r="J113" t="s">
        <v>272</v>
      </c>
    </row>
    <row r="114" spans="4:10" x14ac:dyDescent="0.2">
      <c r="D114" s="8"/>
      <c r="E114" s="8"/>
      <c r="F114" s="32" t="s">
        <v>158</v>
      </c>
      <c r="G114" s="8" t="s">
        <v>159</v>
      </c>
      <c r="H114" s="34">
        <v>1000</v>
      </c>
      <c r="J114" t="s">
        <v>272</v>
      </c>
    </row>
    <row r="115" spans="4:10" x14ac:dyDescent="0.2">
      <c r="D115" s="8"/>
      <c r="E115" s="8"/>
      <c r="F115" s="32" t="s">
        <v>160</v>
      </c>
      <c r="G115" s="8" t="s">
        <v>161</v>
      </c>
      <c r="H115" s="34">
        <v>12000</v>
      </c>
      <c r="J115" t="s">
        <v>272</v>
      </c>
    </row>
    <row r="116" spans="4:10" x14ac:dyDescent="0.2">
      <c r="D116" s="8"/>
      <c r="E116" s="8"/>
      <c r="F116" s="32" t="s">
        <v>162</v>
      </c>
      <c r="G116" s="8" t="s">
        <v>163</v>
      </c>
      <c r="H116" s="34">
        <v>12000</v>
      </c>
      <c r="J116" t="s">
        <v>272</v>
      </c>
    </row>
    <row r="117" spans="4:10" ht="13.2" x14ac:dyDescent="0.2">
      <c r="D117" s="8"/>
      <c r="E117" s="8"/>
      <c r="F117" s="57">
        <v>2</v>
      </c>
      <c r="G117" s="57" t="s">
        <v>164</v>
      </c>
      <c r="H117" s="58">
        <f>SUM(H107:H116)</f>
        <v>229803.41</v>
      </c>
      <c r="J117" t="s">
        <v>273</v>
      </c>
    </row>
    <row r="118" spans="4:10" x14ac:dyDescent="0.2">
      <c r="D118" s="8"/>
      <c r="E118" s="8"/>
      <c r="F118" s="8"/>
      <c r="G118" s="8"/>
      <c r="H118" s="34" t="s">
        <v>141</v>
      </c>
    </row>
    <row r="119" spans="4:10" ht="13.2" x14ac:dyDescent="0.2">
      <c r="D119" s="8"/>
      <c r="E119" s="8"/>
      <c r="F119" s="57">
        <v>3</v>
      </c>
      <c r="G119" s="57" t="s">
        <v>165</v>
      </c>
      <c r="H119" s="30">
        <f>H103-H117</f>
        <v>147425.11000000002</v>
      </c>
      <c r="J119" t="s">
        <v>274</v>
      </c>
    </row>
    <row r="120" spans="4:10" ht="13.2" x14ac:dyDescent="0.2">
      <c r="D120" s="8"/>
      <c r="E120" s="8"/>
      <c r="F120" s="57">
        <v>4</v>
      </c>
      <c r="G120" s="57" t="s">
        <v>166</v>
      </c>
      <c r="H120" s="58">
        <f>H117+H119</f>
        <v>377228.52</v>
      </c>
      <c r="J120" t="s">
        <v>275</v>
      </c>
    </row>
    <row r="121" spans="4:10" x14ac:dyDescent="0.2">
      <c r="D121" s="8"/>
      <c r="E121" s="8"/>
    </row>
    <row r="122" spans="4:10" x14ac:dyDescent="0.2">
      <c r="D122" s="8"/>
      <c r="E122" s="8"/>
    </row>
  </sheetData>
  <phoneticPr fontId="10" type="noConversion"/>
  <pageMargins left="0.7" right="0.7" top="0.75" bottom="0.75" header="0.3" footer="0.3"/>
  <pageSetup paperSize="9" fitToWidth="0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ADB8C-3D42-455B-8662-B92A99ADC480}">
  <dimension ref="A1:I14"/>
  <sheetViews>
    <sheetView workbookViewId="0">
      <selection activeCell="C8" sqref="C8"/>
    </sheetView>
  </sheetViews>
  <sheetFormatPr defaultRowHeight="11.4" x14ac:dyDescent="0.2"/>
  <cols>
    <col min="1" max="1" width="44" customWidth="1"/>
    <col min="2" max="2" width="12.625" customWidth="1"/>
    <col min="3" max="4" width="100" customWidth="1"/>
    <col min="5" max="5" width="8.875" customWidth="1"/>
    <col min="6" max="6" width="8.125" customWidth="1"/>
    <col min="7" max="7" width="19" customWidth="1"/>
    <col min="8" max="8" width="8.875" customWidth="1"/>
    <col min="9" max="9" width="7.375" customWidth="1"/>
  </cols>
  <sheetData>
    <row r="1" spans="1:9" s="1" customFormat="1" ht="17.399999999999999" x14ac:dyDescent="0.3">
      <c r="A1" s="2" t="s">
        <v>245</v>
      </c>
      <c r="B1" s="2"/>
      <c r="C1" s="2"/>
      <c r="D1" s="2"/>
      <c r="E1" s="2"/>
      <c r="F1" s="2"/>
      <c r="G1" s="2"/>
      <c r="H1" s="2"/>
      <c r="I1" s="2"/>
    </row>
    <row r="2" spans="1:9" s="3" customFormat="1" ht="1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s="3" customFormat="1" ht="15" x14ac:dyDescent="0.25">
      <c r="A3" s="4" t="s">
        <v>246</v>
      </c>
      <c r="B3" s="4"/>
      <c r="C3" s="4"/>
      <c r="D3" s="4"/>
      <c r="E3" s="4"/>
      <c r="F3" s="4"/>
      <c r="G3" s="4"/>
      <c r="H3" s="4"/>
      <c r="I3" s="4"/>
    </row>
    <row r="4" spans="1:9" ht="13.35" customHeight="1" x14ac:dyDescent="0.2"/>
    <row r="5" spans="1:9" s="5" customFormat="1" ht="13.2" x14ac:dyDescent="0.25">
      <c r="A5" s="6" t="s">
        <v>5</v>
      </c>
      <c r="B5" s="6" t="s">
        <v>247</v>
      </c>
      <c r="C5" s="6" t="s">
        <v>6</v>
      </c>
      <c r="D5" s="6" t="s">
        <v>7</v>
      </c>
      <c r="E5" s="7" t="s">
        <v>248</v>
      </c>
      <c r="F5" s="7" t="s">
        <v>249</v>
      </c>
      <c r="G5" s="7" t="s">
        <v>250</v>
      </c>
      <c r="H5" s="7" t="s">
        <v>8</v>
      </c>
      <c r="I5" s="7" t="s">
        <v>9</v>
      </c>
    </row>
    <row r="6" spans="1:9" ht="13.35" customHeight="1" x14ac:dyDescent="0.2"/>
    <row r="7" spans="1:9" s="5" customFormat="1" ht="13.2" x14ac:dyDescent="0.25">
      <c r="A7" s="44" t="s">
        <v>88</v>
      </c>
      <c r="B7" s="44"/>
      <c r="C7" s="44"/>
      <c r="D7" s="44"/>
      <c r="E7" s="44"/>
      <c r="F7" s="44"/>
      <c r="G7" s="44"/>
      <c r="H7" s="44"/>
      <c r="I7" s="44"/>
    </row>
    <row r="8" spans="1:9" ht="11.85" customHeight="1" x14ac:dyDescent="0.2">
      <c r="A8" s="9">
        <v>45049</v>
      </c>
      <c r="B8" s="8" t="s">
        <v>251</v>
      </c>
      <c r="C8" s="8" t="s">
        <v>252</v>
      </c>
      <c r="D8" s="8" t="s">
        <v>253</v>
      </c>
      <c r="E8" s="10">
        <v>256.66000000000003</v>
      </c>
      <c r="F8" s="10">
        <v>0</v>
      </c>
      <c r="G8" s="10">
        <f>(E8 - F8)</f>
        <v>256.66000000000003</v>
      </c>
      <c r="H8" s="10">
        <v>307.99</v>
      </c>
      <c r="I8" s="10">
        <v>51.33</v>
      </c>
    </row>
    <row r="9" spans="1:9" ht="34.200000000000003" x14ac:dyDescent="0.2">
      <c r="A9" s="13">
        <v>45099</v>
      </c>
      <c r="B9" s="12" t="s">
        <v>251</v>
      </c>
      <c r="C9" s="16" t="s">
        <v>254</v>
      </c>
      <c r="D9" s="12" t="s">
        <v>255</v>
      </c>
      <c r="E9" s="14">
        <v>824.63</v>
      </c>
      <c r="F9" s="14">
        <v>0</v>
      </c>
      <c r="G9" s="14">
        <f>((G8 + E9) - F9)</f>
        <v>1081.29</v>
      </c>
      <c r="H9" s="14">
        <v>989.56</v>
      </c>
      <c r="I9" s="14">
        <v>164.93</v>
      </c>
    </row>
    <row r="10" spans="1:9" ht="11.85" customHeight="1" x14ac:dyDescent="0.2">
      <c r="A10" s="13">
        <v>45187</v>
      </c>
      <c r="B10" s="12" t="s">
        <v>251</v>
      </c>
      <c r="C10" s="12" t="s">
        <v>89</v>
      </c>
      <c r="D10" s="12" t="s">
        <v>90</v>
      </c>
      <c r="E10" s="14">
        <v>90</v>
      </c>
      <c r="F10" s="14">
        <v>0</v>
      </c>
      <c r="G10" s="14">
        <f>((G9 + E10) - F10)</f>
        <v>1171.29</v>
      </c>
      <c r="H10" s="14">
        <v>108</v>
      </c>
      <c r="I10" s="14">
        <v>18</v>
      </c>
    </row>
    <row r="11" spans="1:9" ht="11.85" customHeight="1" x14ac:dyDescent="0.2">
      <c r="A11" s="13">
        <v>45187</v>
      </c>
      <c r="B11" s="12" t="s">
        <v>251</v>
      </c>
      <c r="C11" s="12" t="s">
        <v>91</v>
      </c>
      <c r="D11" s="12" t="s">
        <v>90</v>
      </c>
      <c r="E11" s="14">
        <v>1540</v>
      </c>
      <c r="F11" s="14">
        <v>0</v>
      </c>
      <c r="G11" s="14">
        <f>((G10 + E11) - F11)</f>
        <v>2711.29</v>
      </c>
      <c r="H11" s="14">
        <v>1848</v>
      </c>
      <c r="I11" s="14">
        <v>308</v>
      </c>
    </row>
    <row r="12" spans="1:9" ht="12" x14ac:dyDescent="0.2">
      <c r="A12" s="17" t="s">
        <v>256</v>
      </c>
      <c r="B12" s="17"/>
      <c r="C12" s="17"/>
      <c r="D12" s="17"/>
      <c r="E12" s="18">
        <f>SUM(E8:E11)</f>
        <v>2711.29</v>
      </c>
      <c r="F12" s="18">
        <f>SUM(F8:F11)</f>
        <v>0</v>
      </c>
      <c r="G12" s="18">
        <f>G11</f>
        <v>2711.29</v>
      </c>
      <c r="H12" s="18">
        <f>SUM(H8:H11)</f>
        <v>3253.55</v>
      </c>
      <c r="I12" s="18">
        <f>SUM(I8:I11)</f>
        <v>542.26</v>
      </c>
    </row>
    <row r="13" spans="1:9" ht="13.35" customHeight="1" x14ac:dyDescent="0.2"/>
    <row r="14" spans="1:9" ht="12" x14ac:dyDescent="0.2">
      <c r="A14" s="45" t="s">
        <v>134</v>
      </c>
      <c r="B14" s="45"/>
      <c r="C14" s="45"/>
      <c r="D14" s="45"/>
      <c r="E14" s="46">
        <f>E12</f>
        <v>2711.29</v>
      </c>
      <c r="F14" s="46">
        <f>F12</f>
        <v>0</v>
      </c>
      <c r="G14" s="46">
        <f>(E14 - F14)</f>
        <v>2711.29</v>
      </c>
      <c r="H14" s="46">
        <f>H12</f>
        <v>3253.55</v>
      </c>
      <c r="I14" s="46">
        <f>I12</f>
        <v>542.26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9D64-0125-4202-B242-DDDF9AA161B0}">
  <dimension ref="A1:A5"/>
  <sheetViews>
    <sheetView zoomScaleNormal="100" workbookViewId="0">
      <selection activeCell="A10" sqref="A10"/>
    </sheetView>
  </sheetViews>
  <sheetFormatPr defaultRowHeight="13.2" x14ac:dyDescent="0.25"/>
  <cols>
    <col min="1" max="1" width="91.625" style="37" customWidth="1"/>
    <col min="2" max="16384" width="9" style="37"/>
  </cols>
  <sheetData>
    <row r="1" spans="1:1" x14ac:dyDescent="0.25">
      <c r="A1" s="36" t="s">
        <v>235</v>
      </c>
    </row>
    <row r="2" spans="1:1" x14ac:dyDescent="0.25">
      <c r="A2" s="38" t="s">
        <v>236</v>
      </c>
    </row>
    <row r="3" spans="1:1" x14ac:dyDescent="0.25">
      <c r="A3" s="38" t="s">
        <v>237</v>
      </c>
    </row>
    <row r="4" spans="1:1" x14ac:dyDescent="0.25">
      <c r="A4" s="38" t="s">
        <v>238</v>
      </c>
    </row>
    <row r="5" spans="1:1" x14ac:dyDescent="0.25">
      <c r="A5" s="60" t="s">
        <v>277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 Ledger Detail</vt:lpstr>
      <vt:lpstr>NHP</vt:lpstr>
      <vt:lpstr>S137 spends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ChiseldonPC</dc:creator>
  <cp:lastModifiedBy>Nina Hempstock - RFO &amp; Admin Officer - Chiseldon PC</cp:lastModifiedBy>
  <dcterms:created xsi:type="dcterms:W3CDTF">2023-10-02T11:27:36Z</dcterms:created>
  <dcterms:modified xsi:type="dcterms:W3CDTF">2023-10-03T11:54:57Z</dcterms:modified>
</cp:coreProperties>
</file>