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300" documentId="8_{E47BD14D-38BE-4525-836B-BD817C99B434}" xr6:coauthVersionLast="47" xr6:coauthVersionMax="47" xr10:uidLastSave="{36B738A8-9328-4E2B-B782-783A71C99780}"/>
  <bookViews>
    <workbookView xWindow="-108" yWindow="-108" windowWidth="23256" windowHeight="12456" xr2:uid="{00000000-000D-0000-FFFF-FFFF00000000}"/>
  </bookViews>
  <sheets>
    <sheet name="General Ledger Detail" sheetId="1" r:id="rId1"/>
    <sheet name="NHP" sheetId="2" r:id="rId2"/>
  </sheets>
  <definedNames>
    <definedName name="_xlnm._FilterDatabase" localSheetId="0" hidden="1">'General Ledger Detail'!$A$5:$N$85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H100" i="1"/>
  <c r="H106" i="1" s="1"/>
  <c r="I12" i="2"/>
  <c r="I14" i="2" s="1"/>
  <c r="H12" i="2"/>
  <c r="H14" i="2" s="1"/>
  <c r="F12" i="2"/>
  <c r="F14" i="2" s="1"/>
  <c r="E12" i="2"/>
  <c r="E14" i="2" s="1"/>
  <c r="G10" i="2"/>
  <c r="G11" i="2" s="1"/>
  <c r="G12" i="2" s="1"/>
  <c r="H92" i="1"/>
  <c r="H108" i="1" l="1"/>
  <c r="H109" i="1" s="1"/>
  <c r="E21" i="2"/>
  <c r="G14" i="2"/>
</calcChain>
</file>

<file path=xl/sharedStrings.xml><?xml version="1.0" encoding="utf-8"?>
<sst xmlns="http://schemas.openxmlformats.org/spreadsheetml/2006/main" count="487" uniqueCount="244">
  <si>
    <t>General Ledger Detail</t>
  </si>
  <si>
    <t>Chiseldon Parish Council</t>
  </si>
  <si>
    <t>For the period 1 July 2023 to 31 July 2023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</si>
  <si>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</si>
  <si>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</si>
  <si>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</si>
  <si>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</si>
  <si>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</si>
  <si>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</si>
  <si>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</si>
  <si>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</si>
  <si>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</si>
  <si>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</si>
  <si>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</si>
  <si>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237</t>
  </si>
  <si>
    <t>Kings Coronation Event 2023</t>
  </si>
  <si>
    <t>20% (VAT on Expenses)</t>
  </si>
  <si>
    <t>329</t>
  </si>
  <si>
    <t>Recreation: Waste Collection</t>
  </si>
  <si>
    <t>333</t>
  </si>
  <si>
    <t>Recreation: Gas and Electricity - Rec Hall &amp; Pavillion</t>
  </si>
  <si>
    <t>EDF Rec ground elec monthly DD</t>
  </si>
  <si>
    <t>5% (VAT on Expenses)</t>
  </si>
  <si>
    <t>202</t>
  </si>
  <si>
    <t>Environment:Cemetery income</t>
  </si>
  <si>
    <t>Exempt Income</t>
  </si>
  <si>
    <t>210</t>
  </si>
  <si>
    <t>Recreation:Hall Hire income</t>
  </si>
  <si>
    <t>20% (VAT on Income)</t>
  </si>
  <si>
    <t>EDF Rec Hall elec monthly DD</t>
  </si>
  <si>
    <t>512</t>
  </si>
  <si>
    <t>Finance: IT - PC, virus, email, domain name &amp; Xero</t>
  </si>
  <si>
    <t>504</t>
  </si>
  <si>
    <t>Finance: Telephone and Broadband</t>
  </si>
  <si>
    <t>No VAT</t>
  </si>
  <si>
    <t>330</t>
  </si>
  <si>
    <t>Recreation: Grounds Maintenance</t>
  </si>
  <si>
    <t>357</t>
  </si>
  <si>
    <t>Environment: Cemetery Maintenance</t>
  </si>
  <si>
    <t>331</t>
  </si>
  <si>
    <t>Recreation: CVPA general Maintenance</t>
  </si>
  <si>
    <t>361</t>
  </si>
  <si>
    <t>Environment:Litter Picking</t>
  </si>
  <si>
    <t>352</t>
  </si>
  <si>
    <t>Environment: Dog and Litter bins</t>
  </si>
  <si>
    <t>351</t>
  </si>
  <si>
    <t>Environment: Hedge Trimming and Grass cutting</t>
  </si>
  <si>
    <t>367</t>
  </si>
  <si>
    <t>EGPA - STORM costs</t>
  </si>
  <si>
    <t>372</t>
  </si>
  <si>
    <t>EGPA Tree Trimming</t>
  </si>
  <si>
    <t>326</t>
  </si>
  <si>
    <t>Recreation: Building Maintenance</t>
  </si>
  <si>
    <t>373</t>
  </si>
  <si>
    <t>Environment: Handyman Equipment Hire</t>
  </si>
  <si>
    <t>239</t>
  </si>
  <si>
    <t>Marquee Hire Admin Charge</t>
  </si>
  <si>
    <t>360</t>
  </si>
  <si>
    <t>Environment: General Maintenance</t>
  </si>
  <si>
    <t>365</t>
  </si>
  <si>
    <t>EGPA Allotments - costs</t>
  </si>
  <si>
    <t>366</t>
  </si>
  <si>
    <t>EGPA: Misc Expenditure</t>
  </si>
  <si>
    <t>227</t>
  </si>
  <si>
    <t>Income accounts for donations received</t>
  </si>
  <si>
    <t>Donation from Chiseldon Good Neighbour Scheme</t>
  </si>
  <si>
    <t>334</t>
  </si>
  <si>
    <t>Recreation: Water</t>
  </si>
  <si>
    <t>Rec ground water</t>
  </si>
  <si>
    <t>502</t>
  </si>
  <si>
    <t>Finance: Misc expenses (costs)</t>
  </si>
  <si>
    <t>858</t>
  </si>
  <si>
    <t>Pensions Payable</t>
  </si>
  <si>
    <t>234</t>
  </si>
  <si>
    <t>Charity income for hiring of Marquee</t>
  </si>
  <si>
    <t>Swindon Lightning Cheerleading Club - Refund Hire of Marquee per 24 hrs</t>
  </si>
  <si>
    <t>238</t>
  </si>
  <si>
    <t>Marquee Hire Admin Income</t>
  </si>
  <si>
    <t>Swindon Lightning Cheerleading Club - Refund Staff costs to issue marquee and receive on return</t>
  </si>
  <si>
    <t>324</t>
  </si>
  <si>
    <t>Christmas Tree Elec Supply</t>
  </si>
  <si>
    <t>270</t>
  </si>
  <si>
    <t>Interest Income</t>
  </si>
  <si>
    <t>Interest July</t>
  </si>
  <si>
    <t>825</t>
  </si>
  <si>
    <t>PAYE &amp; NI Payable (HMRC)</t>
  </si>
  <si>
    <t>364</t>
  </si>
  <si>
    <t>EGPA - Village Planter costs</t>
  </si>
  <si>
    <t>Xero monthly fees</t>
  </si>
  <si>
    <t>363</t>
  </si>
  <si>
    <t>Environment - Water Supply</t>
  </si>
  <si>
    <t>Allotment water</t>
  </si>
  <si>
    <t>Phone and Broadband</t>
  </si>
  <si>
    <t>508</t>
  </si>
  <si>
    <t>Finance: Website, Marketing, flyers &amp; leaflets, advertisements</t>
  </si>
  <si>
    <t>Monthly website fees</t>
  </si>
  <si>
    <t>Monthly website fees - price increase  catch up from June</t>
  </si>
  <si>
    <t>814</t>
  </si>
  <si>
    <t>Wages Payable - Payroll</t>
  </si>
  <si>
    <t>505</t>
  </si>
  <si>
    <t>Finance: Stationery</t>
  </si>
  <si>
    <t>501</t>
  </si>
  <si>
    <t>Finance: Courses and Training</t>
  </si>
  <si>
    <t>Total</t>
  </si>
  <si>
    <t>Income (or refund, discount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</si>
  <si>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</si>
  <si>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</si>
  <si>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</si>
  <si>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</si>
  <si>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</si>
  <si>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</si>
  <si>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</si>
  <si>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</si>
  <si>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A</t>
  </si>
  <si>
    <t>Recreation Ground Drainage</t>
  </si>
  <si>
    <t>B</t>
  </si>
  <si>
    <t>Recreation Hall Replacement</t>
  </si>
  <si>
    <t>C</t>
  </si>
  <si>
    <t>Draycot Foliat Parking</t>
  </si>
  <si>
    <t>D</t>
  </si>
  <si>
    <t>Windmill Piece Parking</t>
  </si>
  <si>
    <t>E</t>
  </si>
  <si>
    <t>Neighbourhood Plan CPC Funds</t>
  </si>
  <si>
    <t>F</t>
  </si>
  <si>
    <t>Neighbourhood Plan Groundwork Grant</t>
  </si>
  <si>
    <t>G</t>
  </si>
  <si>
    <t>Planning - New SID</t>
  </si>
  <si>
    <t>H</t>
  </si>
  <si>
    <t>BMX/Pump Track</t>
  </si>
  <si>
    <t>I</t>
  </si>
  <si>
    <t>CVPA Fund - Skate Park</t>
  </si>
  <si>
    <t>J</t>
  </si>
  <si>
    <t>CVPA Fund - Muga Goals</t>
  </si>
  <si>
    <t>Allocated Reserves Subtotal</t>
  </si>
  <si>
    <t>Unallocated Reserves</t>
  </si>
  <si>
    <t>Total Reserves</t>
  </si>
  <si>
    <t>King's coronation event extra bins. Container rental per day - L0240</t>
  </si>
  <si>
    <t>King's coronation event extra bins. Container rental per day - L1100</t>
  </si>
  <si>
    <t>King's coronation event extra bins. Collection per job - L1101</t>
  </si>
  <si>
    <t>Rec hall bin empty - L0241</t>
  </si>
  <si>
    <t>Rec hall blue wheelie bin container rental per day May</t>
  </si>
  <si>
    <t>Purchase of Cremation plot  in Plot C180 at the Sir Henry Calley Memorial Garden</t>
  </si>
  <si>
    <t>Burial costs for cremated remains in Plot C180 at the Sir Henry Calley Memorial Garden</t>
  </si>
  <si>
    <t>Domain</t>
  </si>
  <si>
    <t>Viop Bronze</t>
  </si>
  <si>
    <t>Text/call charges as per attached itemised statement</t>
  </si>
  <si>
    <t>Envisage - June grass cutting Rec Ground</t>
  </si>
  <si>
    <t>Envisage - June grass cutting SHCMG and Butts Road</t>
  </si>
  <si>
    <t>Envisage - 2 cuts of the churchyard</t>
  </si>
  <si>
    <t>Envisage - June grass cutting CVPA</t>
  </si>
  <si>
    <t>Allbuild - Litter picking within parish</t>
  </si>
  <si>
    <t>Allbuild - Collection of waste from bins at Rec Grounds</t>
  </si>
  <si>
    <t>Allbuild - Dog waste bins</t>
  </si>
  <si>
    <t>Allbuild - Waste litter bins</t>
  </si>
  <si>
    <t>Allbuild - Grass cutting within parish</t>
  </si>
  <si>
    <t>Allbuild - Cut back hedge on New Road</t>
  </si>
  <si>
    <t>Storm Facilities M - Fire extinguisher servicing and 
replacements (replacements of CO2 extinguishers in Tennis courts Kitchen and Chapel office)</t>
  </si>
  <si>
    <t>Storm Facilities M - May 2023 - Installation of smoke detector in Rec hall entrance</t>
  </si>
  <si>
    <t>Handyman May/June Hours: Cut low branches on Marl rd, around dog bin Hodson rd/Home Cl, removed saplings in Crescent &amp; fallen tree branch by Rec</t>
  </si>
  <si>
    <t>Handyman May/June Minus 1p for roundings</t>
  </si>
  <si>
    <t>Handyman May/June Hours: Securing gravestones in cemeteries &amp; empty bins</t>
  </si>
  <si>
    <t>Handyman May/June Expenses: Receipt 2: Picture hanging kit for Rec Hall</t>
  </si>
  <si>
    <t>Handyman May/June Hours: Meet electrician at Rec Hall</t>
  </si>
  <si>
    <t>Handyman May/June Expenses: Equipment hire</t>
  </si>
  <si>
    <t>Handyman May/June Hours: Strimmed/cut grass by footpath near allotments/New Road to farm shop x4, Marl Rd, Rec rd x2 &amp; carpark. Cut hedges in Home Cl, Tatley Walk, &amp; Hodson Rd, strimmed nettles near Strouds Hill</t>
  </si>
  <si>
    <t>Handyman May/June Hours: Receive marquee back in</t>
  </si>
  <si>
    <t>Handyman May/June Hours: Putting up notices, defib checks, cleared steps from washpool to church st, layby letters posted, collect SIDs data</t>
  </si>
  <si>
    <t>Handyman May/June Expenses: Receipt 3: Spray paint to mark posts at allotments</t>
  </si>
  <si>
    <t xml:space="preserve">Handyman May/June Hours: CVPA. Rounded gate stopper, repair bin, removed graffiti, secured bolts </t>
  </si>
  <si>
    <t>Handyman May/June Hours: Allotments. Strim plot 2A ready for next tenant</t>
  </si>
  <si>
    <t>Handyman May/June Expenses: Receipt 1: Keys cut</t>
  </si>
  <si>
    <t>Handyman May/June Hours: Keys cut for Storm</t>
  </si>
  <si>
    <t>Chairman's chains: Bespoke ribbon silver bar for Chairman's chains</t>
  </si>
  <si>
    <t>Chairman's chains: Machine engraved letters</t>
  </si>
  <si>
    <t>Chairman's chains: Delivery</t>
  </si>
  <si>
    <t>Pension contribution CPC % staff Nest Pensions July</t>
  </si>
  <si>
    <t>Staff payment Nest Pensions July</t>
  </si>
  <si>
    <t>NPOWER - Christmas tree supply standing charge June</t>
  </si>
  <si>
    <t>HMRC Cumbernauld - July salaries</t>
  </si>
  <si>
    <t xml:space="preserve">Clerk's Expenses: Toilet roll holder for Rec hall gents toilet </t>
  </si>
  <si>
    <t>Clerk's Expenses: Plants for parish planters</t>
  </si>
  <si>
    <t>Clerk July Expenses: 2 books 2nd class stamps. Extra stamps 
used for memorial stone letters</t>
  </si>
  <si>
    <t xml:space="preserve">Clerk July Expenses: Printer ink from Amazon. </t>
  </si>
  <si>
    <t>Clerk July Expenses: Microfibre cloths for defib boxes to wipe wet skin</t>
  </si>
  <si>
    <t>Clerk July Expenses: 3 Event bright planning training tickets for lan, Chris and James</t>
  </si>
  <si>
    <t>Staff salaries July</t>
  </si>
  <si>
    <t>Invoices over £500 or annual contracts over £5,000 per year</t>
  </si>
  <si>
    <t>Committee</t>
  </si>
  <si>
    <t>Beneficiary</t>
  </si>
  <si>
    <t>ü</t>
  </si>
  <si>
    <t>EGPA</t>
  </si>
  <si>
    <t>Handyman</t>
  </si>
  <si>
    <t>Finance</t>
  </si>
  <si>
    <t>Allbuild</t>
  </si>
  <si>
    <t>Envisage</t>
  </si>
  <si>
    <t>HMRC</t>
  </si>
  <si>
    <t>Clerk &amp; RFO</t>
  </si>
  <si>
    <t>Storm Facilities Management</t>
  </si>
  <si>
    <t>507</t>
  </si>
  <si>
    <t>Finance: Staff salary only</t>
  </si>
  <si>
    <t>482</t>
  </si>
  <si>
    <t>Pensions Costs</t>
  </si>
  <si>
    <t>Wages journal (Total to HMRC)</t>
  </si>
  <si>
    <t>Wages journal (Net Salary)</t>
  </si>
  <si>
    <t>Wages journal (Gross Salary)</t>
  </si>
  <si>
    <t>Wages journal (Employer NI)</t>
  </si>
  <si>
    <t>Wages journal (Employers Pension payments)</t>
  </si>
  <si>
    <t>Wages journal (Total Pension Payments Ers &amp; Ees)</t>
  </si>
  <si>
    <t>(VAT refund due for July)</t>
  </si>
  <si>
    <t>Total funds at 31st July 2023</t>
  </si>
  <si>
    <t>Unity Current Account as of 31st July 2023</t>
  </si>
  <si>
    <t>Unity Savings Account as of 31st July 2023</t>
  </si>
  <si>
    <t>Santander Current Account as of 31st July 2023</t>
  </si>
  <si>
    <t>Santander Savings Account as of 31st July 2023</t>
  </si>
  <si>
    <t>*Account closed*</t>
  </si>
  <si>
    <t>Planning: Neighbourhood Plan Grant Expenditure Transactions</t>
  </si>
  <si>
    <t>For the period 1 April 2023 to 31 March 2024</t>
  </si>
  <si>
    <t>Source</t>
  </si>
  <si>
    <t>Debit</t>
  </si>
  <si>
    <t>Credit</t>
  </si>
  <si>
    <t>Running Balance</t>
  </si>
  <si>
    <t>Planning: Neighbourhood Plan Grant Expenditure</t>
  </si>
  <si>
    <t>Spend Money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</si>
  <si>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</si>
  <si>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</si>
  <si>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</si>
  <si>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</si>
  <si>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Total Planning: Neighbourhood Plan Grant Expenditure</t>
  </si>
  <si>
    <t>Neighbourhood Plan CPC Funds Remaining</t>
  </si>
  <si>
    <t>See additional tabs</t>
  </si>
  <si>
    <t>No change</t>
  </si>
  <si>
    <t>A+B+C+D+E+F+G+H+I+J</t>
  </si>
  <si>
    <t>Total funds in the bank accounts minus the allocated reserves figure (1-2). Should not fall below 50% of current precept</t>
  </si>
  <si>
    <t>2+3</t>
  </si>
  <si>
    <t>Environment:Misc Income</t>
  </si>
  <si>
    <t>203</t>
  </si>
  <si>
    <t>Arranging for bench to be moved in SHCMG. Digger(day hire rate) £120+20% VAT=£144.00</t>
  </si>
  <si>
    <t>Arranging for bench to be moved in SHCMG. £300+20% VAT=£360 for the labour</t>
  </si>
  <si>
    <t>B/P to: Nina Hempstock - RFO July expenses: Epson black printer ink</t>
  </si>
  <si>
    <t>B/P to: Nina Hempstock - RFO July expenses: A4 Black notepad</t>
  </si>
  <si>
    <t>Rec Hall day time hourly rate on 12th July between 11-12. Dance practice</t>
  </si>
  <si>
    <t>Rec Hall day time hourly rate for Wed 2nd Aug 10.30 to 11.30. Dance practice</t>
  </si>
  <si>
    <t>820</t>
  </si>
  <si>
    <t>VAT refund Apr-Jun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</si>
</sst>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[$£-809]#,##0.00;\-[$£-809]#,##0.00"/>
    <numFmt numFmtId="168" formatCode="&quot;£&quot;#,##0.00"/>
  </numFmts>
  <fonts count="21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  <family val="2"/>
    </font>
    <font>
      <b/>
      <sz val="10"/>
      <name val="Arial"/>
      <family val="2"/>
    </font>
    <font>
      <sz val="8"/>
      <name val="Arial"/>
    </font>
    <font>
      <sz val="11"/>
      <color theme="1"/>
      <name val="Wingdings"/>
      <charset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8" fontId="0" fillId="0" borderId="0" xfId="0" applyNumberFormat="1" applyAlignment="1">
      <alignment vertical="center"/>
    </xf>
    <xf numFmtId="0" fontId="0" fillId="7" borderId="0" xfId="0" applyFill="1" applyAlignment="1">
      <alignment vertical="center"/>
    </xf>
    <xf numFmtId="0" fontId="8" fillId="0" borderId="0" xfId="0" applyFont="1" applyAlignment="1">
      <alignment vertical="center"/>
    </xf>
    <xf numFmtId="8" fontId="8" fillId="0" borderId="0" xfId="0" applyNumberFormat="1" applyFont="1" applyAlignment="1">
      <alignment vertical="center"/>
    </xf>
    <xf numFmtId="0" fontId="0" fillId="8" borderId="0" xfId="0" applyFill="1" applyAlignment="1">
      <alignment vertical="center"/>
    </xf>
    <xf numFmtId="167" fontId="0" fillId="9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167" fontId="8" fillId="0" borderId="3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0" fontId="7" fillId="10" borderId="2" xfId="0" applyFont="1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0" fontId="7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168" fontId="0" fillId="0" borderId="0" xfId="0" applyNumberFormat="1"/>
    <xf numFmtId="0" fontId="7" fillId="0" borderId="0" xfId="0" applyFont="1"/>
    <xf numFmtId="0" fontId="13" fillId="12" borderId="0" xfId="0" applyFont="1" applyFill="1" applyAlignment="1">
      <alignment vertical="center"/>
    </xf>
    <xf numFmtId="0" fontId="13" fillId="12" borderId="0" xfId="0" applyFont="1" applyFill="1"/>
    <xf numFmtId="8" fontId="13" fillId="12" borderId="0" xfId="0" applyNumberFormat="1" applyFont="1" applyFill="1" applyAlignment="1">
      <alignment vertical="center"/>
    </xf>
    <xf numFmtId="0" fontId="15" fillId="0" borderId="0" xfId="0" applyFont="1"/>
    <xf numFmtId="0" fontId="16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7" fillId="0" borderId="0" xfId="0" applyFont="1"/>
    <xf numFmtId="0" fontId="12" fillId="0" borderId="2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0" fillId="3" borderId="0" xfId="0" applyFill="1"/>
    <xf numFmtId="8" fontId="18" fillId="3" borderId="0" xfId="0" applyNumberFormat="1" applyFont="1" applyFill="1" applyAlignment="1">
      <alignment vertical="center"/>
    </xf>
    <xf numFmtId="8" fontId="20" fillId="0" borderId="0" xfId="0" applyNumberFormat="1" applyFont="1" applyAlignment="1">
      <alignment vertical="center"/>
    </xf>
    <xf numFmtId="8" fontId="19" fillId="0" borderId="0" xfId="0" applyNumberFormat="1" applyFont="1" applyAlignment="1">
      <alignment vertical="center"/>
    </xf>
    <xf numFmtId="0" fontId="7" fillId="0" borderId="2" xfId="0" quotePrefix="1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5" fontId="0" fillId="0" borderId="0" xfId="0" applyNumberFormat="1" applyFill="1" applyAlignment="1">
      <alignment horizontal="right" vertical="center"/>
    </xf>
    <xf numFmtId="165" fontId="0" fillId="0" borderId="2" xfId="0" applyNumberForma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showGridLines="0" tabSelected="1" zoomScaleNormal="100" workbookViewId="0">
      <selection activeCell="B4" sqref="B4"/>
    </sheetView>
  </sheetViews>
  <sheetFormatPr defaultRowHeight="11.4" x14ac:dyDescent="0.2"/>
  <cols>
    <col min="1" max="1" width="6.625" customWidth="1"/>
    <col min="2" max="2" width="41" customWidth="1"/>
    <col min="3" max="3" width="11.125" customWidth="1"/>
    <col min="4" max="4" width="56" customWidth="1"/>
    <col min="5" max="5" width="12.25" customWidth="1"/>
    <col min="6" max="6" width="12" customWidth="1"/>
    <col min="7" max="7" width="40.875" bestFit="1" customWidth="1"/>
    <col min="8" max="8" width="12.5" bestFit="1" customWidth="1"/>
    <col min="9" max="9" width="14.875" customWidth="1"/>
    <col min="10" max="10" width="22.25" customWidth="1"/>
    <col min="11" max="11" width="16.625" customWidth="1"/>
    <col min="12" max="12" width="12.5" customWidth="1"/>
    <col min="13" max="13" width="15.5" bestFit="1" customWidth="1"/>
  </cols>
  <sheetData>
    <row r="1" spans="1:14" s="1" customFormat="1" ht="18" customHeigh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4" s="2" customFormat="1" ht="15.4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</row>
    <row r="3" spans="1:14" s="2" customFormat="1" ht="15.45" customHeight="1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4" ht="13.35" customHeight="1" x14ac:dyDescent="0.2"/>
    <row r="5" spans="1:14" s="3" customFormat="1" ht="54.6" customHeight="1" x14ac:dyDescent="0.25">
      <c r="A5" s="4" t="s">
        <v>3</v>
      </c>
      <c r="B5" s="4" t="s">
        <v>4</v>
      </c>
      <c r="C5" s="4" t="s">
        <v>5</v>
      </c>
      <c r="D5" s="4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4" t="s">
        <v>12</v>
      </c>
      <c r="J5" s="4" t="s">
        <v>13</v>
      </c>
      <c r="K5" s="32" t="s">
        <v>186</v>
      </c>
      <c r="L5" s="33" t="s">
        <v>187</v>
      </c>
      <c r="M5" s="33" t="s">
        <v>188</v>
      </c>
    </row>
    <row r="6" spans="1:14" ht="11.85" customHeight="1" x14ac:dyDescent="0.2">
      <c r="A6" s="6" t="s">
        <v>14</v>
      </c>
      <c r="B6" s="6" t="s">
        <v>15</v>
      </c>
      <c r="C6" s="7">
        <v>45110</v>
      </c>
      <c r="D6" s="40" t="s">
        <v>136</v>
      </c>
      <c r="E6" s="73">
        <v>0.34</v>
      </c>
      <c r="F6" s="8">
        <v>0.06</v>
      </c>
      <c r="G6" s="8">
        <v>0.28000000000000003</v>
      </c>
      <c r="H6" s="9">
        <v>20</v>
      </c>
      <c r="I6" s="6" t="s">
        <v>16</v>
      </c>
      <c r="J6" s="6"/>
      <c r="K6" s="6"/>
      <c r="L6" s="6"/>
      <c r="M6" s="6"/>
      <c r="N6" s="10"/>
    </row>
    <row r="7" spans="1:14" ht="11.85" customHeight="1" x14ac:dyDescent="0.2">
      <c r="A7" s="10" t="s">
        <v>14</v>
      </c>
      <c r="B7" s="10" t="s">
        <v>15</v>
      </c>
      <c r="C7" s="11">
        <v>45110</v>
      </c>
      <c r="D7" s="41" t="s">
        <v>137</v>
      </c>
      <c r="E7" s="74">
        <v>0.36</v>
      </c>
      <c r="F7" s="12">
        <v>0.06</v>
      </c>
      <c r="G7" s="12">
        <v>0.3</v>
      </c>
      <c r="H7" s="13">
        <v>20</v>
      </c>
      <c r="I7" s="10" t="s">
        <v>16</v>
      </c>
      <c r="J7" s="10"/>
      <c r="K7" s="10"/>
      <c r="L7" s="10"/>
      <c r="M7" s="10"/>
      <c r="N7" s="10"/>
    </row>
    <row r="8" spans="1:14" ht="11.85" customHeight="1" x14ac:dyDescent="0.2">
      <c r="A8" s="10" t="s">
        <v>14</v>
      </c>
      <c r="B8" s="10" t="s">
        <v>15</v>
      </c>
      <c r="C8" s="11">
        <v>45110</v>
      </c>
      <c r="D8" s="41" t="s">
        <v>138</v>
      </c>
      <c r="E8" s="74">
        <v>144</v>
      </c>
      <c r="F8" s="12">
        <v>24</v>
      </c>
      <c r="G8" s="12">
        <v>120</v>
      </c>
      <c r="H8" s="13">
        <v>20</v>
      </c>
      <c r="I8" s="10" t="s">
        <v>16</v>
      </c>
      <c r="J8" s="10"/>
      <c r="K8" s="10"/>
      <c r="L8" s="10"/>
      <c r="M8" s="10"/>
      <c r="N8" s="10"/>
    </row>
    <row r="9" spans="1:14" ht="11.85" customHeight="1" x14ac:dyDescent="0.2">
      <c r="A9" s="10" t="s">
        <v>17</v>
      </c>
      <c r="B9" s="10" t="s">
        <v>18</v>
      </c>
      <c r="C9" s="11">
        <v>45110</v>
      </c>
      <c r="D9" s="10" t="s">
        <v>139</v>
      </c>
      <c r="E9" s="74">
        <v>10.91</v>
      </c>
      <c r="F9" s="12">
        <v>1.82</v>
      </c>
      <c r="G9" s="12">
        <v>9.09</v>
      </c>
      <c r="H9" s="13">
        <v>20</v>
      </c>
      <c r="I9" s="10" t="s">
        <v>16</v>
      </c>
      <c r="J9" s="10"/>
      <c r="K9" s="10"/>
      <c r="L9" s="10"/>
      <c r="M9" s="10"/>
      <c r="N9" s="10"/>
    </row>
    <row r="10" spans="1:14" ht="11.85" customHeight="1" x14ac:dyDescent="0.2">
      <c r="A10" s="10" t="s">
        <v>17</v>
      </c>
      <c r="B10" s="10" t="s">
        <v>18</v>
      </c>
      <c r="C10" s="11">
        <v>45110</v>
      </c>
      <c r="D10" s="10" t="s">
        <v>140</v>
      </c>
      <c r="E10" s="74">
        <v>2.6</v>
      </c>
      <c r="F10" s="12">
        <v>0.43</v>
      </c>
      <c r="G10" s="12">
        <v>2.17</v>
      </c>
      <c r="H10" s="13">
        <v>20</v>
      </c>
      <c r="I10" s="10" t="s">
        <v>16</v>
      </c>
      <c r="J10" s="10"/>
      <c r="K10" s="10"/>
      <c r="L10" s="10"/>
      <c r="M10" s="10"/>
      <c r="N10" s="10"/>
    </row>
    <row r="11" spans="1:14" ht="11.85" customHeight="1" x14ac:dyDescent="0.2">
      <c r="A11" s="10" t="s">
        <v>19</v>
      </c>
      <c r="B11" s="10" t="s">
        <v>20</v>
      </c>
      <c r="C11" s="11">
        <v>45111</v>
      </c>
      <c r="D11" s="10" t="s">
        <v>21</v>
      </c>
      <c r="E11" s="12">
        <v>18.440000000000001</v>
      </c>
      <c r="F11" s="12">
        <v>0.88</v>
      </c>
      <c r="G11" s="12">
        <v>17.559999999999999</v>
      </c>
      <c r="H11" s="13">
        <v>5</v>
      </c>
      <c r="I11" s="10" t="s">
        <v>22</v>
      </c>
      <c r="J11" s="10"/>
      <c r="K11" s="10"/>
      <c r="L11" s="10"/>
      <c r="M11" s="10"/>
      <c r="N11" s="10"/>
    </row>
    <row r="12" spans="1:14" ht="11.85" customHeight="1" x14ac:dyDescent="0.2">
      <c r="A12" s="10" t="s">
        <v>242</v>
      </c>
      <c r="B12" s="10" t="s">
        <v>9</v>
      </c>
      <c r="C12" s="11">
        <v>45114</v>
      </c>
      <c r="D12" s="10" t="s">
        <v>243</v>
      </c>
      <c r="E12" s="12">
        <v>3169.35</v>
      </c>
      <c r="F12" s="12">
        <v>0</v>
      </c>
      <c r="G12" s="12">
        <v>3169.35</v>
      </c>
      <c r="H12" s="13">
        <v>0</v>
      </c>
      <c r="I12" s="10" t="s">
        <v>34</v>
      </c>
      <c r="J12" s="10"/>
      <c r="K12" s="10"/>
      <c r="L12" s="10"/>
      <c r="M12" s="10"/>
      <c r="N12" s="10"/>
    </row>
    <row r="13" spans="1:14" ht="11.85" customHeight="1" x14ac:dyDescent="0.2">
      <c r="A13" s="10" t="s">
        <v>23</v>
      </c>
      <c r="B13" s="10" t="s">
        <v>24</v>
      </c>
      <c r="C13" s="11">
        <v>45114</v>
      </c>
      <c r="D13" s="36" t="s">
        <v>141</v>
      </c>
      <c r="E13" s="12">
        <v>-90</v>
      </c>
      <c r="F13" s="12">
        <v>0</v>
      </c>
      <c r="G13" s="12">
        <v>-90</v>
      </c>
      <c r="H13" s="13">
        <v>0</v>
      </c>
      <c r="I13" s="10" t="s">
        <v>25</v>
      </c>
      <c r="J13" s="10"/>
      <c r="K13" s="10"/>
      <c r="L13" s="10"/>
      <c r="M13" s="10"/>
      <c r="N13" s="10"/>
    </row>
    <row r="14" spans="1:14" ht="11.85" customHeight="1" x14ac:dyDescent="0.2">
      <c r="A14" s="10" t="s">
        <v>23</v>
      </c>
      <c r="B14" s="10" t="s">
        <v>24</v>
      </c>
      <c r="C14" s="11">
        <v>45114</v>
      </c>
      <c r="D14" s="36" t="s">
        <v>142</v>
      </c>
      <c r="E14" s="12">
        <v>-90</v>
      </c>
      <c r="F14" s="12">
        <v>0</v>
      </c>
      <c r="G14" s="12">
        <v>-90</v>
      </c>
      <c r="H14" s="13">
        <v>0</v>
      </c>
      <c r="I14" s="10" t="s">
        <v>25</v>
      </c>
      <c r="J14" s="10"/>
      <c r="K14" s="10"/>
      <c r="L14" s="10"/>
      <c r="M14" s="10"/>
      <c r="N14" s="10"/>
    </row>
    <row r="15" spans="1:14" ht="11.85" customHeight="1" x14ac:dyDescent="0.2">
      <c r="A15" s="64" t="s">
        <v>235</v>
      </c>
      <c r="B15" s="34" t="s">
        <v>234</v>
      </c>
      <c r="C15" s="11">
        <v>45117</v>
      </c>
      <c r="D15" s="65" t="s">
        <v>236</v>
      </c>
      <c r="E15" s="12">
        <v>-144</v>
      </c>
      <c r="F15" s="12">
        <v>0</v>
      </c>
      <c r="G15" s="12">
        <v>-144</v>
      </c>
      <c r="H15" s="13">
        <v>0</v>
      </c>
      <c r="I15" s="10" t="s">
        <v>34</v>
      </c>
      <c r="J15" s="10"/>
      <c r="K15" s="10"/>
      <c r="L15" s="10"/>
      <c r="M15" s="10"/>
      <c r="N15" s="10"/>
    </row>
    <row r="16" spans="1:14" ht="11.85" customHeight="1" x14ac:dyDescent="0.2">
      <c r="A16" s="64" t="s">
        <v>235</v>
      </c>
      <c r="B16" s="34" t="s">
        <v>234</v>
      </c>
      <c r="C16" s="11">
        <v>45117</v>
      </c>
      <c r="D16" s="65" t="s">
        <v>237</v>
      </c>
      <c r="E16" s="12">
        <v>-360</v>
      </c>
      <c r="F16" s="12">
        <v>0</v>
      </c>
      <c r="G16" s="12">
        <v>-360</v>
      </c>
      <c r="H16" s="13">
        <v>0</v>
      </c>
      <c r="I16" s="10" t="s">
        <v>34</v>
      </c>
      <c r="J16" s="10"/>
      <c r="K16" s="10"/>
      <c r="L16" s="10"/>
      <c r="M16" s="10"/>
      <c r="N16" s="10"/>
    </row>
    <row r="17" spans="1:14" ht="11.85" customHeight="1" x14ac:dyDescent="0.2">
      <c r="A17" s="10" t="s">
        <v>19</v>
      </c>
      <c r="B17" s="10" t="s">
        <v>20</v>
      </c>
      <c r="C17" s="11">
        <v>45117</v>
      </c>
      <c r="D17" s="10" t="s">
        <v>29</v>
      </c>
      <c r="E17" s="12">
        <v>126.37</v>
      </c>
      <c r="F17" s="12">
        <v>6.02</v>
      </c>
      <c r="G17" s="12">
        <v>120.35</v>
      </c>
      <c r="H17" s="13">
        <v>5</v>
      </c>
      <c r="I17" s="10" t="s">
        <v>22</v>
      </c>
      <c r="J17" s="10"/>
      <c r="K17" s="10"/>
      <c r="L17" s="10"/>
      <c r="M17" s="10"/>
      <c r="N17" s="10"/>
    </row>
    <row r="18" spans="1:14" ht="11.85" customHeight="1" x14ac:dyDescent="0.2">
      <c r="A18" s="10" t="s">
        <v>30</v>
      </c>
      <c r="B18" s="10" t="s">
        <v>31</v>
      </c>
      <c r="C18" s="11">
        <v>45117</v>
      </c>
      <c r="D18" s="10" t="s">
        <v>143</v>
      </c>
      <c r="E18" s="12">
        <v>7.2</v>
      </c>
      <c r="F18" s="12">
        <v>1.2</v>
      </c>
      <c r="G18" s="12">
        <v>6</v>
      </c>
      <c r="H18" s="13">
        <v>20</v>
      </c>
      <c r="I18" s="10" t="s">
        <v>16</v>
      </c>
      <c r="J18" s="10"/>
      <c r="K18" s="10"/>
      <c r="L18" s="10"/>
      <c r="M18" s="10"/>
      <c r="N18" s="10"/>
    </row>
    <row r="19" spans="1:14" ht="11.85" customHeight="1" x14ac:dyDescent="0.2">
      <c r="A19" s="10" t="s">
        <v>32</v>
      </c>
      <c r="B19" s="10" t="s">
        <v>33</v>
      </c>
      <c r="C19" s="11">
        <v>45117</v>
      </c>
      <c r="D19" s="10" t="s">
        <v>144</v>
      </c>
      <c r="E19" s="12">
        <v>1.44</v>
      </c>
      <c r="F19" s="12">
        <v>0.24</v>
      </c>
      <c r="G19" s="12">
        <v>1.2</v>
      </c>
      <c r="H19" s="13">
        <v>20</v>
      </c>
      <c r="I19" s="10" t="s">
        <v>16</v>
      </c>
      <c r="J19" s="10"/>
      <c r="K19" s="10"/>
      <c r="L19" s="10"/>
      <c r="M19" s="10"/>
      <c r="N19" s="10"/>
    </row>
    <row r="20" spans="1:14" ht="11.85" customHeight="1" x14ac:dyDescent="0.2">
      <c r="A20" s="10" t="s">
        <v>32</v>
      </c>
      <c r="B20" s="10" t="s">
        <v>33</v>
      </c>
      <c r="C20" s="11">
        <v>45117</v>
      </c>
      <c r="D20" s="10" t="s">
        <v>145</v>
      </c>
      <c r="E20" s="12">
        <v>1.1299999999999999</v>
      </c>
      <c r="F20" s="12">
        <v>0.19</v>
      </c>
      <c r="G20" s="12">
        <v>0.94</v>
      </c>
      <c r="H20" s="13">
        <v>20</v>
      </c>
      <c r="I20" s="10" t="s">
        <v>16</v>
      </c>
      <c r="J20" s="10"/>
      <c r="K20" s="10"/>
      <c r="L20" s="10"/>
      <c r="M20" s="10"/>
      <c r="N20" s="10"/>
    </row>
    <row r="21" spans="1:14" ht="11.85" customHeight="1" x14ac:dyDescent="0.2">
      <c r="A21" s="10" t="s">
        <v>26</v>
      </c>
      <c r="B21" s="10" t="s">
        <v>27</v>
      </c>
      <c r="C21" s="11">
        <v>45118</v>
      </c>
      <c r="D21" s="36" t="s">
        <v>240</v>
      </c>
      <c r="E21" s="12">
        <v>-10</v>
      </c>
      <c r="F21" s="12">
        <v>0</v>
      </c>
      <c r="G21" s="12">
        <v>-10</v>
      </c>
      <c r="H21" s="13">
        <v>0</v>
      </c>
      <c r="I21" s="10" t="s">
        <v>34</v>
      </c>
      <c r="J21" s="10"/>
      <c r="K21" s="10"/>
      <c r="L21" s="10"/>
      <c r="M21" s="10"/>
      <c r="N21" s="10"/>
    </row>
    <row r="22" spans="1:14" ht="11.85" customHeight="1" x14ac:dyDescent="0.25">
      <c r="A22" s="10" t="s">
        <v>35</v>
      </c>
      <c r="B22" s="10" t="s">
        <v>36</v>
      </c>
      <c r="C22" s="11">
        <v>45118</v>
      </c>
      <c r="D22" s="10" t="s">
        <v>146</v>
      </c>
      <c r="E22" s="12">
        <v>211.33</v>
      </c>
      <c r="F22" s="12">
        <v>35.22</v>
      </c>
      <c r="G22" s="12">
        <v>176.11</v>
      </c>
      <c r="H22" s="13">
        <v>20</v>
      </c>
      <c r="I22" s="10" t="s">
        <v>16</v>
      </c>
      <c r="J22" s="10"/>
      <c r="K22" s="30" t="s">
        <v>189</v>
      </c>
      <c r="L22" s="10" t="s">
        <v>190</v>
      </c>
      <c r="M22" s="10" t="s">
        <v>194</v>
      </c>
      <c r="N22" s="10"/>
    </row>
    <row r="23" spans="1:14" ht="11.85" customHeight="1" x14ac:dyDescent="0.25">
      <c r="A23" s="10" t="s">
        <v>37</v>
      </c>
      <c r="B23" s="10" t="s">
        <v>38</v>
      </c>
      <c r="C23" s="11">
        <v>45118</v>
      </c>
      <c r="D23" s="10" t="s">
        <v>147</v>
      </c>
      <c r="E23" s="12">
        <v>211.33</v>
      </c>
      <c r="F23" s="12">
        <v>35.22</v>
      </c>
      <c r="G23" s="12">
        <v>176.11</v>
      </c>
      <c r="H23" s="13">
        <v>20</v>
      </c>
      <c r="I23" s="10" t="s">
        <v>16</v>
      </c>
      <c r="J23" s="10"/>
      <c r="K23" s="30" t="s">
        <v>189</v>
      </c>
      <c r="L23" s="10" t="s">
        <v>190</v>
      </c>
      <c r="M23" s="10" t="s">
        <v>194</v>
      </c>
      <c r="N23" s="10"/>
    </row>
    <row r="24" spans="1:14" ht="11.85" customHeight="1" x14ac:dyDescent="0.25">
      <c r="A24" s="10" t="s">
        <v>37</v>
      </c>
      <c r="B24" s="10" t="s">
        <v>38</v>
      </c>
      <c r="C24" s="11">
        <v>45118</v>
      </c>
      <c r="D24" s="10" t="s">
        <v>148</v>
      </c>
      <c r="E24" s="12">
        <v>384</v>
      </c>
      <c r="F24" s="12">
        <v>64</v>
      </c>
      <c r="G24" s="12">
        <v>320</v>
      </c>
      <c r="H24" s="13">
        <v>20</v>
      </c>
      <c r="I24" s="10" t="s">
        <v>16</v>
      </c>
      <c r="J24" s="10"/>
      <c r="K24" s="30" t="s">
        <v>189</v>
      </c>
      <c r="L24" s="10" t="s">
        <v>190</v>
      </c>
      <c r="M24" s="10" t="s">
        <v>194</v>
      </c>
      <c r="N24" s="10"/>
    </row>
    <row r="25" spans="1:14" ht="11.85" customHeight="1" x14ac:dyDescent="0.25">
      <c r="A25" s="10" t="s">
        <v>39</v>
      </c>
      <c r="B25" s="10" t="s">
        <v>40</v>
      </c>
      <c r="C25" s="11">
        <v>45118</v>
      </c>
      <c r="D25" s="10" t="s">
        <v>149</v>
      </c>
      <c r="E25" s="12">
        <v>211.33</v>
      </c>
      <c r="F25" s="12">
        <v>35.22</v>
      </c>
      <c r="G25" s="12">
        <v>176.11</v>
      </c>
      <c r="H25" s="13">
        <v>20</v>
      </c>
      <c r="I25" s="10" t="s">
        <v>16</v>
      </c>
      <c r="J25" s="10"/>
      <c r="K25" s="30" t="s">
        <v>189</v>
      </c>
      <c r="L25" s="10" t="s">
        <v>190</v>
      </c>
      <c r="M25" s="10" t="s">
        <v>194</v>
      </c>
      <c r="N25" s="10"/>
    </row>
    <row r="26" spans="1:14" ht="11.85" customHeight="1" x14ac:dyDescent="0.25">
      <c r="A26" s="10" t="s">
        <v>41</v>
      </c>
      <c r="B26" s="10" t="s">
        <v>42</v>
      </c>
      <c r="C26" s="11">
        <v>45119</v>
      </c>
      <c r="D26" s="10" t="s">
        <v>150</v>
      </c>
      <c r="E26" s="12">
        <v>648</v>
      </c>
      <c r="F26" s="12">
        <v>108</v>
      </c>
      <c r="G26" s="12">
        <v>540</v>
      </c>
      <c r="H26" s="13">
        <v>20</v>
      </c>
      <c r="I26" s="10" t="s">
        <v>16</v>
      </c>
      <c r="J26" s="10"/>
      <c r="K26" s="30" t="s">
        <v>189</v>
      </c>
      <c r="L26" s="10" t="s">
        <v>190</v>
      </c>
      <c r="M26" s="34" t="s">
        <v>193</v>
      </c>
      <c r="N26" s="10"/>
    </row>
    <row r="27" spans="1:14" ht="11.85" customHeight="1" x14ac:dyDescent="0.25">
      <c r="A27" s="10" t="s">
        <v>17</v>
      </c>
      <c r="B27" s="10" t="s">
        <v>18</v>
      </c>
      <c r="C27" s="11">
        <v>45119</v>
      </c>
      <c r="D27" s="10" t="s">
        <v>151</v>
      </c>
      <c r="E27" s="12">
        <v>65</v>
      </c>
      <c r="F27" s="12">
        <v>10.83</v>
      </c>
      <c r="G27" s="12">
        <v>54.17</v>
      </c>
      <c r="H27" s="13">
        <v>20</v>
      </c>
      <c r="I27" s="10" t="s">
        <v>16</v>
      </c>
      <c r="J27" s="10"/>
      <c r="K27" s="30" t="s">
        <v>189</v>
      </c>
      <c r="L27" s="10" t="s">
        <v>190</v>
      </c>
      <c r="M27" s="34" t="s">
        <v>193</v>
      </c>
      <c r="N27" s="10"/>
    </row>
    <row r="28" spans="1:14" ht="11.85" customHeight="1" x14ac:dyDescent="0.25">
      <c r="A28" s="10" t="s">
        <v>43</v>
      </c>
      <c r="B28" s="10" t="s">
        <v>44</v>
      </c>
      <c r="C28" s="11">
        <v>45119</v>
      </c>
      <c r="D28" s="10" t="s">
        <v>152</v>
      </c>
      <c r="E28" s="12">
        <v>195</v>
      </c>
      <c r="F28" s="12">
        <v>32.5</v>
      </c>
      <c r="G28" s="12">
        <v>162.5</v>
      </c>
      <c r="H28" s="13">
        <v>20</v>
      </c>
      <c r="I28" s="10" t="s">
        <v>16</v>
      </c>
      <c r="J28" s="10"/>
      <c r="K28" s="30" t="s">
        <v>189</v>
      </c>
      <c r="L28" s="10" t="s">
        <v>190</v>
      </c>
      <c r="M28" s="34" t="s">
        <v>193</v>
      </c>
      <c r="N28" s="10"/>
    </row>
    <row r="29" spans="1:14" ht="11.85" customHeight="1" x14ac:dyDescent="0.25">
      <c r="A29" s="10" t="s">
        <v>43</v>
      </c>
      <c r="B29" s="10" t="s">
        <v>44</v>
      </c>
      <c r="C29" s="11">
        <v>45119</v>
      </c>
      <c r="D29" s="10" t="s">
        <v>153</v>
      </c>
      <c r="E29" s="12">
        <v>104</v>
      </c>
      <c r="F29" s="12">
        <v>17.329999999999998</v>
      </c>
      <c r="G29" s="12">
        <v>86.67</v>
      </c>
      <c r="H29" s="13">
        <v>20</v>
      </c>
      <c r="I29" s="10" t="s">
        <v>16</v>
      </c>
      <c r="J29" s="10"/>
      <c r="K29" s="30" t="s">
        <v>189</v>
      </c>
      <c r="L29" s="10" t="s">
        <v>190</v>
      </c>
      <c r="M29" s="34" t="s">
        <v>193</v>
      </c>
      <c r="N29" s="10"/>
    </row>
    <row r="30" spans="1:14" ht="11.85" customHeight="1" x14ac:dyDescent="0.25">
      <c r="A30" s="10" t="s">
        <v>45</v>
      </c>
      <c r="B30" s="10" t="s">
        <v>46</v>
      </c>
      <c r="C30" s="11">
        <v>45119</v>
      </c>
      <c r="D30" s="10" t="s">
        <v>154</v>
      </c>
      <c r="E30" s="12">
        <v>1050</v>
      </c>
      <c r="F30" s="12">
        <v>175</v>
      </c>
      <c r="G30" s="12">
        <v>875</v>
      </c>
      <c r="H30" s="13">
        <v>20</v>
      </c>
      <c r="I30" s="10" t="s">
        <v>16</v>
      </c>
      <c r="J30" s="10"/>
      <c r="K30" s="30" t="s">
        <v>189</v>
      </c>
      <c r="L30" s="10" t="s">
        <v>190</v>
      </c>
      <c r="M30" s="34" t="s">
        <v>193</v>
      </c>
      <c r="N30" s="10"/>
    </row>
    <row r="31" spans="1:14" ht="11.85" customHeight="1" x14ac:dyDescent="0.25">
      <c r="A31" s="10" t="s">
        <v>45</v>
      </c>
      <c r="B31" s="10" t="s">
        <v>46</v>
      </c>
      <c r="C31" s="11">
        <v>45119</v>
      </c>
      <c r="D31" s="10" t="s">
        <v>155</v>
      </c>
      <c r="E31" s="12">
        <v>600</v>
      </c>
      <c r="F31" s="12">
        <v>100</v>
      </c>
      <c r="G31" s="12">
        <v>500</v>
      </c>
      <c r="H31" s="13">
        <v>20</v>
      </c>
      <c r="I31" s="10" t="s">
        <v>16</v>
      </c>
      <c r="J31" s="10"/>
      <c r="K31" s="30" t="s">
        <v>189</v>
      </c>
      <c r="L31" s="10" t="s">
        <v>190</v>
      </c>
      <c r="M31" s="34" t="s">
        <v>193</v>
      </c>
      <c r="N31" s="10"/>
    </row>
    <row r="32" spans="1:14" ht="22.95" customHeight="1" x14ac:dyDescent="0.25">
      <c r="A32" s="10" t="s">
        <v>47</v>
      </c>
      <c r="B32" s="10" t="s">
        <v>48</v>
      </c>
      <c r="C32" s="11">
        <v>45119</v>
      </c>
      <c r="D32" s="35" t="s">
        <v>156</v>
      </c>
      <c r="E32" s="12">
        <v>478.9</v>
      </c>
      <c r="F32" s="12">
        <v>79.819999999999993</v>
      </c>
      <c r="G32" s="12">
        <v>399.08</v>
      </c>
      <c r="H32" s="13">
        <v>20</v>
      </c>
      <c r="I32" s="10" t="s">
        <v>16</v>
      </c>
      <c r="J32" s="10"/>
      <c r="K32" s="30" t="s">
        <v>189</v>
      </c>
      <c r="L32" s="10" t="s">
        <v>190</v>
      </c>
      <c r="M32" s="34" t="s">
        <v>197</v>
      </c>
      <c r="N32" s="10"/>
    </row>
    <row r="33" spans="1:14" ht="11.85" customHeight="1" x14ac:dyDescent="0.25">
      <c r="A33" s="10" t="s">
        <v>47</v>
      </c>
      <c r="B33" s="10" t="s">
        <v>48</v>
      </c>
      <c r="C33" s="11">
        <v>45119</v>
      </c>
      <c r="D33" s="10" t="s">
        <v>157</v>
      </c>
      <c r="E33" s="12">
        <v>51.98</v>
      </c>
      <c r="F33" s="12">
        <v>8.66</v>
      </c>
      <c r="G33" s="12">
        <v>43.32</v>
      </c>
      <c r="H33" s="13">
        <v>20</v>
      </c>
      <c r="I33" s="10" t="s">
        <v>16</v>
      </c>
      <c r="J33" s="10"/>
      <c r="K33" s="30" t="s">
        <v>189</v>
      </c>
      <c r="L33" s="10" t="s">
        <v>190</v>
      </c>
      <c r="M33" s="34" t="s">
        <v>197</v>
      </c>
      <c r="N33" s="10"/>
    </row>
    <row r="34" spans="1:14" ht="11.85" customHeight="1" x14ac:dyDescent="0.25">
      <c r="A34" s="10" t="s">
        <v>49</v>
      </c>
      <c r="B34" s="10" t="s">
        <v>50</v>
      </c>
      <c r="C34" s="11">
        <v>45119</v>
      </c>
      <c r="D34" s="10" t="s">
        <v>158</v>
      </c>
      <c r="E34" s="12">
        <v>40.630000000000003</v>
      </c>
      <c r="F34" s="12">
        <v>0</v>
      </c>
      <c r="G34" s="12">
        <v>40.630000000000003</v>
      </c>
      <c r="H34" s="13">
        <v>0</v>
      </c>
      <c r="I34" s="10" t="s">
        <v>34</v>
      </c>
      <c r="J34" s="10"/>
      <c r="K34" s="30" t="s">
        <v>189</v>
      </c>
      <c r="L34" s="10" t="s">
        <v>190</v>
      </c>
      <c r="M34" s="10" t="s">
        <v>191</v>
      </c>
      <c r="N34" s="10"/>
    </row>
    <row r="35" spans="1:14" ht="11.85" customHeight="1" x14ac:dyDescent="0.25">
      <c r="A35" s="10" t="s">
        <v>49</v>
      </c>
      <c r="B35" s="10" t="s">
        <v>50</v>
      </c>
      <c r="C35" s="11">
        <v>45119</v>
      </c>
      <c r="D35" s="10" t="s">
        <v>159</v>
      </c>
      <c r="E35" s="12">
        <v>-0.01</v>
      </c>
      <c r="F35" s="12">
        <v>0</v>
      </c>
      <c r="G35" s="12">
        <v>-0.01</v>
      </c>
      <c r="H35" s="13">
        <v>0</v>
      </c>
      <c r="I35" s="10" t="s">
        <v>34</v>
      </c>
      <c r="J35" s="10"/>
      <c r="K35" s="30" t="s">
        <v>189</v>
      </c>
      <c r="L35" s="10" t="s">
        <v>190</v>
      </c>
      <c r="M35" s="10" t="s">
        <v>191</v>
      </c>
      <c r="N35" s="10"/>
    </row>
    <row r="36" spans="1:14" ht="11.85" customHeight="1" x14ac:dyDescent="0.25">
      <c r="A36" s="10" t="s">
        <v>37</v>
      </c>
      <c r="B36" s="10" t="s">
        <v>38</v>
      </c>
      <c r="C36" s="11">
        <v>45119</v>
      </c>
      <c r="D36" s="10" t="s">
        <v>160</v>
      </c>
      <c r="E36" s="12">
        <v>37.5</v>
      </c>
      <c r="F36" s="12">
        <v>0</v>
      </c>
      <c r="G36" s="12">
        <v>37.5</v>
      </c>
      <c r="H36" s="13">
        <v>0</v>
      </c>
      <c r="I36" s="10" t="s">
        <v>34</v>
      </c>
      <c r="J36" s="10"/>
      <c r="K36" s="30" t="s">
        <v>189</v>
      </c>
      <c r="L36" s="10" t="s">
        <v>190</v>
      </c>
      <c r="M36" s="10" t="s">
        <v>191</v>
      </c>
      <c r="N36" s="10"/>
    </row>
    <row r="37" spans="1:14" ht="11.85" customHeight="1" x14ac:dyDescent="0.25">
      <c r="A37" s="10" t="s">
        <v>51</v>
      </c>
      <c r="B37" s="10" t="s">
        <v>52</v>
      </c>
      <c r="C37" s="11">
        <v>45119</v>
      </c>
      <c r="D37" s="10" t="s">
        <v>161</v>
      </c>
      <c r="E37" s="12">
        <v>3.5</v>
      </c>
      <c r="F37" s="12">
        <v>0</v>
      </c>
      <c r="G37" s="12">
        <v>3.5</v>
      </c>
      <c r="H37" s="13">
        <v>0</v>
      </c>
      <c r="I37" s="10" t="s">
        <v>34</v>
      </c>
      <c r="J37" s="10"/>
      <c r="K37" s="30" t="s">
        <v>189</v>
      </c>
      <c r="L37" s="10" t="s">
        <v>190</v>
      </c>
      <c r="M37" s="10" t="s">
        <v>191</v>
      </c>
      <c r="N37" s="10"/>
    </row>
    <row r="38" spans="1:14" ht="11.85" customHeight="1" x14ac:dyDescent="0.25">
      <c r="A38" s="10" t="s">
        <v>51</v>
      </c>
      <c r="B38" s="10" t="s">
        <v>52</v>
      </c>
      <c r="C38" s="11">
        <v>45119</v>
      </c>
      <c r="D38" s="10" t="s">
        <v>162</v>
      </c>
      <c r="E38" s="12">
        <v>6.25</v>
      </c>
      <c r="F38" s="12">
        <v>0</v>
      </c>
      <c r="G38" s="12">
        <v>6.25</v>
      </c>
      <c r="H38" s="13">
        <v>0</v>
      </c>
      <c r="I38" s="10" t="s">
        <v>34</v>
      </c>
      <c r="J38" s="10"/>
      <c r="K38" s="30" t="s">
        <v>189</v>
      </c>
      <c r="L38" s="10" t="s">
        <v>190</v>
      </c>
      <c r="M38" s="10" t="s">
        <v>191</v>
      </c>
      <c r="N38" s="10"/>
    </row>
    <row r="39" spans="1:14" ht="11.85" customHeight="1" x14ac:dyDescent="0.25">
      <c r="A39" s="10" t="s">
        <v>53</v>
      </c>
      <c r="B39" s="10" t="s">
        <v>54</v>
      </c>
      <c r="C39" s="11">
        <v>45119</v>
      </c>
      <c r="D39" s="10" t="s">
        <v>163</v>
      </c>
      <c r="E39" s="12">
        <v>160</v>
      </c>
      <c r="F39" s="12">
        <v>0</v>
      </c>
      <c r="G39" s="12">
        <v>160</v>
      </c>
      <c r="H39" s="13">
        <v>0</v>
      </c>
      <c r="I39" s="10" t="s">
        <v>34</v>
      </c>
      <c r="J39" s="10"/>
      <c r="K39" s="30" t="s">
        <v>189</v>
      </c>
      <c r="L39" s="10" t="s">
        <v>190</v>
      </c>
      <c r="M39" s="10" t="s">
        <v>191</v>
      </c>
      <c r="N39" s="10"/>
    </row>
    <row r="40" spans="1:14" ht="11.85" customHeight="1" x14ac:dyDescent="0.25">
      <c r="A40" s="10" t="s">
        <v>45</v>
      </c>
      <c r="B40" s="10" t="s">
        <v>46</v>
      </c>
      <c r="C40" s="11">
        <v>45119</v>
      </c>
      <c r="D40" s="10" t="s">
        <v>164</v>
      </c>
      <c r="E40" s="12">
        <v>228.13</v>
      </c>
      <c r="F40" s="12">
        <v>0</v>
      </c>
      <c r="G40" s="12">
        <v>228.13</v>
      </c>
      <c r="H40" s="13">
        <v>0</v>
      </c>
      <c r="I40" s="10" t="s">
        <v>34</v>
      </c>
      <c r="J40" s="10"/>
      <c r="K40" s="30" t="s">
        <v>189</v>
      </c>
      <c r="L40" s="10" t="s">
        <v>190</v>
      </c>
      <c r="M40" s="10" t="s">
        <v>191</v>
      </c>
      <c r="N40" s="10"/>
    </row>
    <row r="41" spans="1:14" ht="11.85" customHeight="1" x14ac:dyDescent="0.25">
      <c r="A41" s="10" t="s">
        <v>55</v>
      </c>
      <c r="B41" s="10" t="s">
        <v>56</v>
      </c>
      <c r="C41" s="11">
        <v>45119</v>
      </c>
      <c r="D41" s="10" t="s">
        <v>165</v>
      </c>
      <c r="E41" s="12">
        <v>12.5</v>
      </c>
      <c r="F41" s="12">
        <v>0</v>
      </c>
      <c r="G41" s="12">
        <v>12.5</v>
      </c>
      <c r="H41" s="13">
        <v>0</v>
      </c>
      <c r="I41" s="10" t="s">
        <v>34</v>
      </c>
      <c r="J41" s="10"/>
      <c r="K41" s="30" t="s">
        <v>189</v>
      </c>
      <c r="L41" s="10" t="s">
        <v>190</v>
      </c>
      <c r="M41" s="10" t="s">
        <v>191</v>
      </c>
      <c r="N41" s="10"/>
    </row>
    <row r="42" spans="1:14" ht="11.85" customHeight="1" x14ac:dyDescent="0.25">
      <c r="A42" s="10" t="s">
        <v>57</v>
      </c>
      <c r="B42" s="10" t="s">
        <v>58</v>
      </c>
      <c r="C42" s="11">
        <v>45119</v>
      </c>
      <c r="D42" s="10" t="s">
        <v>166</v>
      </c>
      <c r="E42" s="12">
        <v>143.75</v>
      </c>
      <c r="F42" s="12">
        <v>0</v>
      </c>
      <c r="G42" s="12">
        <v>143.75</v>
      </c>
      <c r="H42" s="13">
        <v>0</v>
      </c>
      <c r="I42" s="10" t="s">
        <v>34</v>
      </c>
      <c r="J42" s="10"/>
      <c r="K42" s="30" t="s">
        <v>189</v>
      </c>
      <c r="L42" s="10" t="s">
        <v>190</v>
      </c>
      <c r="M42" s="10" t="s">
        <v>191</v>
      </c>
      <c r="N42" s="10"/>
    </row>
    <row r="43" spans="1:14" ht="11.85" customHeight="1" x14ac:dyDescent="0.25">
      <c r="A43" s="10" t="s">
        <v>57</v>
      </c>
      <c r="B43" s="10" t="s">
        <v>58</v>
      </c>
      <c r="C43" s="11">
        <v>45119</v>
      </c>
      <c r="D43" s="10" t="s">
        <v>167</v>
      </c>
      <c r="E43" s="12">
        <v>8.8000000000000007</v>
      </c>
      <c r="F43" s="12">
        <v>0</v>
      </c>
      <c r="G43" s="12">
        <v>8.8000000000000007</v>
      </c>
      <c r="H43" s="13">
        <v>0</v>
      </c>
      <c r="I43" s="10" t="s">
        <v>34</v>
      </c>
      <c r="J43" s="10"/>
      <c r="K43" s="30" t="s">
        <v>189</v>
      </c>
      <c r="L43" s="10" t="s">
        <v>190</v>
      </c>
      <c r="M43" s="10" t="s">
        <v>191</v>
      </c>
      <c r="N43" s="10"/>
    </row>
    <row r="44" spans="1:14" ht="11.85" customHeight="1" x14ac:dyDescent="0.25">
      <c r="A44" s="10" t="s">
        <v>39</v>
      </c>
      <c r="B44" s="10" t="s">
        <v>40</v>
      </c>
      <c r="C44" s="11">
        <v>45119</v>
      </c>
      <c r="D44" s="10" t="s">
        <v>168</v>
      </c>
      <c r="E44" s="12">
        <v>31.25</v>
      </c>
      <c r="F44" s="12">
        <v>0</v>
      </c>
      <c r="G44" s="12">
        <v>31.25</v>
      </c>
      <c r="H44" s="13">
        <v>0</v>
      </c>
      <c r="I44" s="10" t="s">
        <v>34</v>
      </c>
      <c r="J44" s="10"/>
      <c r="K44" s="30" t="s">
        <v>189</v>
      </c>
      <c r="L44" s="10" t="s">
        <v>190</v>
      </c>
      <c r="M44" s="10" t="s">
        <v>191</v>
      </c>
      <c r="N44" s="10"/>
    </row>
    <row r="45" spans="1:14" ht="11.85" customHeight="1" x14ac:dyDescent="0.25">
      <c r="A45" s="10" t="s">
        <v>59</v>
      </c>
      <c r="B45" s="10" t="s">
        <v>60</v>
      </c>
      <c r="C45" s="11">
        <v>45119</v>
      </c>
      <c r="D45" s="10" t="s">
        <v>169</v>
      </c>
      <c r="E45" s="12">
        <v>25</v>
      </c>
      <c r="F45" s="12">
        <v>0</v>
      </c>
      <c r="G45" s="12">
        <v>25</v>
      </c>
      <c r="H45" s="13">
        <v>0</v>
      </c>
      <c r="I45" s="10" t="s">
        <v>34</v>
      </c>
      <c r="J45" s="10"/>
      <c r="K45" s="30" t="s">
        <v>189</v>
      </c>
      <c r="L45" s="10" t="s">
        <v>190</v>
      </c>
      <c r="M45" s="10" t="s">
        <v>191</v>
      </c>
      <c r="N45" s="10"/>
    </row>
    <row r="46" spans="1:14" ht="11.85" customHeight="1" x14ac:dyDescent="0.25">
      <c r="A46" s="10" t="s">
        <v>61</v>
      </c>
      <c r="B46" s="10" t="s">
        <v>62</v>
      </c>
      <c r="C46" s="11">
        <v>45119</v>
      </c>
      <c r="D46" s="10" t="s">
        <v>170</v>
      </c>
      <c r="E46" s="12">
        <v>28</v>
      </c>
      <c r="F46" s="12">
        <v>0</v>
      </c>
      <c r="G46" s="12">
        <v>28</v>
      </c>
      <c r="H46" s="13">
        <v>0</v>
      </c>
      <c r="I46" s="10" t="s">
        <v>34</v>
      </c>
      <c r="J46" s="10"/>
      <c r="K46" s="30" t="s">
        <v>189</v>
      </c>
      <c r="L46" s="10" t="s">
        <v>190</v>
      </c>
      <c r="M46" s="10" t="s">
        <v>191</v>
      </c>
      <c r="N46" s="10"/>
    </row>
    <row r="47" spans="1:14" ht="11.85" customHeight="1" x14ac:dyDescent="0.25">
      <c r="A47" s="10" t="s">
        <v>61</v>
      </c>
      <c r="B47" s="10" t="s">
        <v>62</v>
      </c>
      <c r="C47" s="11">
        <v>45119</v>
      </c>
      <c r="D47" s="10" t="s">
        <v>171</v>
      </c>
      <c r="E47" s="12">
        <v>18.75</v>
      </c>
      <c r="F47" s="12">
        <v>0</v>
      </c>
      <c r="G47" s="12">
        <v>18.75</v>
      </c>
      <c r="H47" s="13">
        <v>0</v>
      </c>
      <c r="I47" s="10" t="s">
        <v>34</v>
      </c>
      <c r="J47" s="10"/>
      <c r="K47" s="30" t="s">
        <v>189</v>
      </c>
      <c r="L47" s="10" t="s">
        <v>190</v>
      </c>
      <c r="M47" s="10" t="s">
        <v>191</v>
      </c>
      <c r="N47" s="10"/>
    </row>
    <row r="48" spans="1:14" ht="11.85" customHeight="1" x14ac:dyDescent="0.2">
      <c r="A48" s="10" t="s">
        <v>63</v>
      </c>
      <c r="B48" s="10" t="s">
        <v>64</v>
      </c>
      <c r="C48" s="11">
        <v>45120</v>
      </c>
      <c r="D48" s="36" t="s">
        <v>65</v>
      </c>
      <c r="E48" s="12">
        <v>-285.27999999999997</v>
      </c>
      <c r="F48" s="12">
        <v>0</v>
      </c>
      <c r="G48" s="12">
        <v>-285.27999999999997</v>
      </c>
      <c r="H48" s="13">
        <v>0</v>
      </c>
      <c r="I48" s="10" t="s">
        <v>34</v>
      </c>
      <c r="J48" s="10"/>
      <c r="K48" s="10"/>
      <c r="L48" s="10"/>
      <c r="M48" s="10"/>
      <c r="N48" s="10"/>
    </row>
    <row r="49" spans="1:14" ht="11.85" customHeight="1" x14ac:dyDescent="0.2">
      <c r="A49" s="10" t="s">
        <v>66</v>
      </c>
      <c r="B49" s="10" t="s">
        <v>67</v>
      </c>
      <c r="C49" s="11">
        <v>45124</v>
      </c>
      <c r="D49" s="10" t="s">
        <v>68</v>
      </c>
      <c r="E49" s="12">
        <v>22.56</v>
      </c>
      <c r="F49" s="12">
        <v>0</v>
      </c>
      <c r="G49" s="12">
        <v>22.56</v>
      </c>
      <c r="H49" s="13">
        <v>0</v>
      </c>
      <c r="I49" s="10" t="s">
        <v>34</v>
      </c>
      <c r="J49" s="10"/>
      <c r="K49" s="10"/>
      <c r="L49" s="10"/>
      <c r="M49" s="10"/>
      <c r="N49" s="10"/>
    </row>
    <row r="50" spans="1:14" ht="11.85" customHeight="1" x14ac:dyDescent="0.2">
      <c r="A50" s="10" t="s">
        <v>69</v>
      </c>
      <c r="B50" s="10" t="s">
        <v>70</v>
      </c>
      <c r="C50" s="11">
        <v>45124</v>
      </c>
      <c r="D50" s="43" t="s">
        <v>172</v>
      </c>
      <c r="E50" s="12">
        <v>97.6</v>
      </c>
      <c r="F50" s="12">
        <v>16.27</v>
      </c>
      <c r="G50" s="12">
        <v>81.33</v>
      </c>
      <c r="H50" s="13">
        <v>20</v>
      </c>
      <c r="I50" s="10" t="s">
        <v>16</v>
      </c>
      <c r="J50" s="10"/>
      <c r="K50" s="10"/>
      <c r="L50" s="10"/>
      <c r="M50" s="10"/>
      <c r="N50" s="10"/>
    </row>
    <row r="51" spans="1:14" ht="11.85" customHeight="1" x14ac:dyDescent="0.2">
      <c r="A51" s="10" t="s">
        <v>69</v>
      </c>
      <c r="B51" s="10" t="s">
        <v>70</v>
      </c>
      <c r="C51" s="11">
        <v>45124</v>
      </c>
      <c r="D51" s="43" t="s">
        <v>173</v>
      </c>
      <c r="E51" s="12">
        <v>11.9</v>
      </c>
      <c r="F51" s="12">
        <v>1.98</v>
      </c>
      <c r="G51" s="12">
        <v>9.92</v>
      </c>
      <c r="H51" s="13">
        <v>20</v>
      </c>
      <c r="I51" s="10" t="s">
        <v>16</v>
      </c>
      <c r="J51" s="10"/>
      <c r="K51" s="10"/>
      <c r="L51" s="10"/>
      <c r="M51" s="10"/>
      <c r="N51" s="10"/>
    </row>
    <row r="52" spans="1:14" ht="11.85" customHeight="1" x14ac:dyDescent="0.2">
      <c r="A52" s="10" t="s">
        <v>69</v>
      </c>
      <c r="B52" s="10" t="s">
        <v>70</v>
      </c>
      <c r="C52" s="11">
        <v>45124</v>
      </c>
      <c r="D52" s="43" t="s">
        <v>174</v>
      </c>
      <c r="E52" s="12">
        <v>13.2</v>
      </c>
      <c r="F52" s="12">
        <v>2.2000000000000002</v>
      </c>
      <c r="G52" s="12">
        <v>11</v>
      </c>
      <c r="H52" s="13">
        <v>20</v>
      </c>
      <c r="I52" s="10" t="s">
        <v>16</v>
      </c>
      <c r="J52" s="10"/>
      <c r="K52" s="10"/>
      <c r="L52" s="10"/>
      <c r="M52" s="10"/>
      <c r="N52" s="10"/>
    </row>
    <row r="53" spans="1:14" ht="11.85" customHeight="1" x14ac:dyDescent="0.2">
      <c r="A53" s="10" t="s">
        <v>71</v>
      </c>
      <c r="B53" s="10" t="s">
        <v>72</v>
      </c>
      <c r="C53" s="11">
        <v>45127</v>
      </c>
      <c r="D53" s="10" t="s">
        <v>175</v>
      </c>
      <c r="E53" s="12">
        <v>128.09</v>
      </c>
      <c r="F53" s="12">
        <v>0</v>
      </c>
      <c r="G53" s="12">
        <v>128.09</v>
      </c>
      <c r="H53" s="13">
        <v>0</v>
      </c>
      <c r="I53" s="10" t="s">
        <v>34</v>
      </c>
      <c r="J53" s="10"/>
      <c r="N53" s="10"/>
    </row>
    <row r="54" spans="1:14" ht="11.85" customHeight="1" x14ac:dyDescent="0.25">
      <c r="A54" s="10" t="s">
        <v>71</v>
      </c>
      <c r="B54" s="10" t="s">
        <v>72</v>
      </c>
      <c r="C54" s="11">
        <v>45127</v>
      </c>
      <c r="D54" s="10" t="s">
        <v>176</v>
      </c>
      <c r="E54" s="12">
        <v>102.47</v>
      </c>
      <c r="F54" s="12">
        <v>0</v>
      </c>
      <c r="G54" s="12">
        <v>102.47</v>
      </c>
      <c r="H54" s="13">
        <v>0</v>
      </c>
      <c r="I54" s="10" t="s">
        <v>34</v>
      </c>
      <c r="J54" s="10"/>
      <c r="K54" s="30"/>
      <c r="L54" s="10"/>
      <c r="M54" s="10"/>
      <c r="N54" s="10"/>
    </row>
    <row r="55" spans="1:14" ht="11.85" customHeight="1" x14ac:dyDescent="0.2">
      <c r="A55" s="10" t="s">
        <v>73</v>
      </c>
      <c r="B55" s="10" t="s">
        <v>74</v>
      </c>
      <c r="C55" s="11">
        <v>45128</v>
      </c>
      <c r="D55" s="42" t="s">
        <v>75</v>
      </c>
      <c r="E55" s="12">
        <v>80</v>
      </c>
      <c r="F55" s="12">
        <v>13.33</v>
      </c>
      <c r="G55" s="12">
        <v>66.67</v>
      </c>
      <c r="H55" s="13">
        <v>20</v>
      </c>
      <c r="I55" s="10" t="s">
        <v>28</v>
      </c>
      <c r="J55" s="10"/>
      <c r="K55" s="10"/>
      <c r="L55" s="10"/>
      <c r="M55" s="10"/>
      <c r="N55" s="10"/>
    </row>
    <row r="56" spans="1:14" ht="11.85" customHeight="1" x14ac:dyDescent="0.2">
      <c r="A56" s="10" t="s">
        <v>76</v>
      </c>
      <c r="B56" s="10" t="s">
        <v>77</v>
      </c>
      <c r="C56" s="11">
        <v>45128</v>
      </c>
      <c r="D56" s="42" t="s">
        <v>78</v>
      </c>
      <c r="E56" s="12">
        <v>20</v>
      </c>
      <c r="F56" s="12">
        <v>3.33</v>
      </c>
      <c r="G56" s="12">
        <v>16.670000000000002</v>
      </c>
      <c r="H56" s="13">
        <v>20</v>
      </c>
      <c r="I56" s="10" t="s">
        <v>28</v>
      </c>
      <c r="J56" s="10"/>
      <c r="K56" s="10"/>
      <c r="L56" s="10"/>
      <c r="M56" s="10"/>
      <c r="N56" s="10"/>
    </row>
    <row r="57" spans="1:14" ht="11.85" customHeight="1" x14ac:dyDescent="0.2">
      <c r="A57" s="10" t="s">
        <v>79</v>
      </c>
      <c r="B57" s="10" t="s">
        <v>80</v>
      </c>
      <c r="C57" s="11">
        <v>45128</v>
      </c>
      <c r="D57" s="10" t="s">
        <v>177</v>
      </c>
      <c r="E57" s="12">
        <v>34.299999999999997</v>
      </c>
      <c r="F57" s="12">
        <v>1.63</v>
      </c>
      <c r="G57" s="12">
        <v>32.67</v>
      </c>
      <c r="H57" s="13">
        <v>5</v>
      </c>
      <c r="I57" s="10" t="s">
        <v>22</v>
      </c>
      <c r="J57" s="10"/>
      <c r="K57" s="10"/>
      <c r="L57" s="10"/>
      <c r="M57" s="10"/>
      <c r="N57" s="10"/>
    </row>
    <row r="58" spans="1:14" ht="11.85" customHeight="1" x14ac:dyDescent="0.2">
      <c r="A58" s="10" t="s">
        <v>81</v>
      </c>
      <c r="B58" s="10" t="s">
        <v>82</v>
      </c>
      <c r="C58" s="11">
        <v>45128</v>
      </c>
      <c r="D58" s="36" t="s">
        <v>83</v>
      </c>
      <c r="E58" s="12">
        <v>-8.25</v>
      </c>
      <c r="F58" s="12">
        <v>0</v>
      </c>
      <c r="G58" s="12">
        <v>-8.25</v>
      </c>
      <c r="H58" s="13">
        <v>0</v>
      </c>
      <c r="I58" s="10" t="s">
        <v>34</v>
      </c>
      <c r="J58" s="10"/>
      <c r="K58" s="10"/>
      <c r="L58" s="10"/>
      <c r="M58" s="10"/>
      <c r="N58" s="10"/>
    </row>
    <row r="59" spans="1:14" ht="11.85" customHeight="1" x14ac:dyDescent="0.2">
      <c r="A59" s="10" t="s">
        <v>81</v>
      </c>
      <c r="B59" s="10" t="s">
        <v>82</v>
      </c>
      <c r="C59" s="11">
        <v>45132</v>
      </c>
      <c r="D59" s="36" t="s">
        <v>83</v>
      </c>
      <c r="E59" s="12">
        <v>-1.59</v>
      </c>
      <c r="F59" s="12">
        <v>0</v>
      </c>
      <c r="G59" s="12">
        <v>-1.59</v>
      </c>
      <c r="H59" s="13">
        <v>0</v>
      </c>
      <c r="I59" s="10" t="s">
        <v>34</v>
      </c>
      <c r="J59" s="10"/>
      <c r="K59" s="10"/>
      <c r="L59" s="10"/>
      <c r="M59" s="10"/>
      <c r="N59" s="10"/>
    </row>
    <row r="60" spans="1:14" ht="11.85" customHeight="1" x14ac:dyDescent="0.25">
      <c r="A60" s="10" t="s">
        <v>84</v>
      </c>
      <c r="B60" s="10" t="s">
        <v>85</v>
      </c>
      <c r="C60" s="11">
        <v>45133</v>
      </c>
      <c r="D60" s="10" t="s">
        <v>178</v>
      </c>
      <c r="E60" s="12">
        <v>769.74</v>
      </c>
      <c r="F60" s="12">
        <v>0</v>
      </c>
      <c r="G60" s="12">
        <v>769.74</v>
      </c>
      <c r="H60" s="13">
        <v>0</v>
      </c>
      <c r="I60" s="10" t="s">
        <v>34</v>
      </c>
      <c r="J60" s="10"/>
      <c r="K60" s="30" t="s">
        <v>189</v>
      </c>
      <c r="L60" s="10" t="s">
        <v>192</v>
      </c>
      <c r="M60" s="10" t="s">
        <v>195</v>
      </c>
      <c r="N60" s="10"/>
    </row>
    <row r="61" spans="1:14" ht="11.85" customHeight="1" x14ac:dyDescent="0.2">
      <c r="A61" s="10" t="s">
        <v>51</v>
      </c>
      <c r="B61" s="10" t="s">
        <v>52</v>
      </c>
      <c r="C61" s="11">
        <v>45134</v>
      </c>
      <c r="D61" s="10" t="s">
        <v>179</v>
      </c>
      <c r="E61" s="12">
        <v>3.39</v>
      </c>
      <c r="F61" s="12">
        <v>0.56000000000000005</v>
      </c>
      <c r="G61" s="12">
        <v>2.83</v>
      </c>
      <c r="H61" s="13">
        <v>20</v>
      </c>
      <c r="I61" s="10" t="s">
        <v>16</v>
      </c>
      <c r="J61" s="10"/>
      <c r="K61" s="10"/>
      <c r="L61" s="10"/>
      <c r="M61" s="10"/>
      <c r="N61" s="10"/>
    </row>
    <row r="62" spans="1:14" ht="11.85" customHeight="1" x14ac:dyDescent="0.2">
      <c r="A62" s="10" t="s">
        <v>86</v>
      </c>
      <c r="B62" s="10" t="s">
        <v>87</v>
      </c>
      <c r="C62" s="11">
        <v>45134</v>
      </c>
      <c r="D62" s="10" t="s">
        <v>180</v>
      </c>
      <c r="E62" s="12">
        <v>79</v>
      </c>
      <c r="F62" s="12">
        <v>13.17</v>
      </c>
      <c r="G62" s="12">
        <v>65.83</v>
      </c>
      <c r="H62" s="13">
        <v>20</v>
      </c>
      <c r="I62" s="10" t="s">
        <v>16</v>
      </c>
      <c r="J62" s="10"/>
      <c r="K62" s="10"/>
      <c r="L62" s="10"/>
      <c r="M62" s="10"/>
      <c r="N62" s="10"/>
    </row>
    <row r="63" spans="1:14" ht="11.85" customHeight="1" x14ac:dyDescent="0.2">
      <c r="A63" s="10" t="s">
        <v>30</v>
      </c>
      <c r="B63" s="10" t="s">
        <v>31</v>
      </c>
      <c r="C63" s="11">
        <v>45135</v>
      </c>
      <c r="D63" s="10" t="s">
        <v>88</v>
      </c>
      <c r="E63" s="12">
        <v>33.6</v>
      </c>
      <c r="F63" s="12">
        <v>0</v>
      </c>
      <c r="G63" s="12">
        <v>33.6</v>
      </c>
      <c r="H63" s="13">
        <v>0</v>
      </c>
      <c r="I63" s="10" t="s">
        <v>34</v>
      </c>
      <c r="J63" s="10"/>
      <c r="K63" s="10"/>
      <c r="L63" s="10"/>
      <c r="M63" s="10"/>
      <c r="N63" s="10"/>
    </row>
    <row r="64" spans="1:14" ht="11.85" customHeight="1" x14ac:dyDescent="0.2">
      <c r="A64" s="10" t="s">
        <v>89</v>
      </c>
      <c r="B64" s="10" t="s">
        <v>90</v>
      </c>
      <c r="C64" s="11">
        <v>45135</v>
      </c>
      <c r="D64" s="10" t="s">
        <v>91</v>
      </c>
      <c r="E64" s="12">
        <v>8.98</v>
      </c>
      <c r="F64" s="12">
        <v>0</v>
      </c>
      <c r="G64" s="12">
        <v>8.98</v>
      </c>
      <c r="H64" s="13">
        <v>0</v>
      </c>
      <c r="I64" s="10" t="s">
        <v>34</v>
      </c>
      <c r="J64" s="10"/>
      <c r="K64" s="10"/>
      <c r="L64" s="10"/>
      <c r="M64" s="10"/>
      <c r="N64" s="10"/>
    </row>
    <row r="65" spans="1:14" ht="11.85" customHeight="1" x14ac:dyDescent="0.2">
      <c r="A65" s="10" t="s">
        <v>32</v>
      </c>
      <c r="B65" s="10" t="s">
        <v>33</v>
      </c>
      <c r="C65" s="11">
        <v>45135</v>
      </c>
      <c r="D65" s="10" t="s">
        <v>92</v>
      </c>
      <c r="E65" s="12">
        <v>31.54</v>
      </c>
      <c r="F65" s="12">
        <v>5.26</v>
      </c>
      <c r="G65" s="12">
        <v>26.28</v>
      </c>
      <c r="H65" s="13">
        <v>20</v>
      </c>
      <c r="I65" s="10" t="s">
        <v>16</v>
      </c>
      <c r="J65" s="10"/>
      <c r="K65" s="10"/>
      <c r="L65" s="10"/>
      <c r="M65" s="10"/>
      <c r="N65" s="10"/>
    </row>
    <row r="66" spans="1:14" ht="11.85" customHeight="1" x14ac:dyDescent="0.2">
      <c r="A66" s="10" t="s">
        <v>93</v>
      </c>
      <c r="B66" s="10" t="s">
        <v>94</v>
      </c>
      <c r="C66" s="11">
        <v>45135</v>
      </c>
      <c r="D66" s="10" t="s">
        <v>95</v>
      </c>
      <c r="E66" s="12">
        <v>192</v>
      </c>
      <c r="F66" s="12">
        <v>32</v>
      </c>
      <c r="G66" s="12">
        <v>160</v>
      </c>
      <c r="H66" s="13">
        <v>20</v>
      </c>
      <c r="I66" s="10" t="s">
        <v>16</v>
      </c>
      <c r="J66" s="10"/>
      <c r="K66" s="10"/>
      <c r="L66" s="10"/>
      <c r="M66" s="10"/>
      <c r="N66" s="10"/>
    </row>
    <row r="67" spans="1:14" ht="11.85" customHeight="1" x14ac:dyDescent="0.2">
      <c r="A67" s="10" t="s">
        <v>93</v>
      </c>
      <c r="B67" s="10" t="s">
        <v>94</v>
      </c>
      <c r="C67" s="11">
        <v>45135</v>
      </c>
      <c r="D67" s="10" t="s">
        <v>96</v>
      </c>
      <c r="E67" s="12">
        <v>15.6</v>
      </c>
      <c r="F67" s="12">
        <v>2.6</v>
      </c>
      <c r="G67" s="12">
        <v>13</v>
      </c>
      <c r="H67" s="13">
        <v>20</v>
      </c>
      <c r="I67" s="10" t="s">
        <v>16</v>
      </c>
      <c r="J67" s="10"/>
      <c r="K67" s="10"/>
      <c r="L67" s="10"/>
      <c r="M67" s="10"/>
      <c r="N67" s="10"/>
    </row>
    <row r="68" spans="1:14" ht="11.85" customHeight="1" x14ac:dyDescent="0.2">
      <c r="A68" s="10" t="s">
        <v>26</v>
      </c>
      <c r="B68" s="10" t="s">
        <v>27</v>
      </c>
      <c r="C68" s="11">
        <v>45138</v>
      </c>
      <c r="D68" s="36" t="s">
        <v>241</v>
      </c>
      <c r="E68" s="12">
        <v>-10</v>
      </c>
      <c r="F68" s="12">
        <v>0</v>
      </c>
      <c r="G68" s="12">
        <v>-10</v>
      </c>
      <c r="H68" s="13">
        <v>0</v>
      </c>
      <c r="I68" s="10" t="s">
        <v>34</v>
      </c>
      <c r="J68" s="10"/>
      <c r="K68" s="10"/>
      <c r="L68" s="10"/>
      <c r="M68" s="10"/>
      <c r="N68" s="10"/>
    </row>
    <row r="69" spans="1:14" ht="11.85" customHeight="1" x14ac:dyDescent="0.25">
      <c r="A69" s="10" t="s">
        <v>97</v>
      </c>
      <c r="B69" s="10" t="s">
        <v>98</v>
      </c>
      <c r="C69" s="11">
        <v>45138</v>
      </c>
      <c r="D69" s="10" t="s">
        <v>185</v>
      </c>
      <c r="E69" s="12">
        <v>3017.41</v>
      </c>
      <c r="F69" s="12">
        <v>0</v>
      </c>
      <c r="G69" s="12">
        <v>3017.41</v>
      </c>
      <c r="H69" s="13">
        <v>0</v>
      </c>
      <c r="I69" s="10" t="s">
        <v>34</v>
      </c>
      <c r="J69" s="10"/>
      <c r="K69" s="30" t="s">
        <v>189</v>
      </c>
      <c r="L69" s="10" t="s">
        <v>192</v>
      </c>
      <c r="M69" s="10" t="s">
        <v>196</v>
      </c>
      <c r="N69" s="10"/>
    </row>
    <row r="70" spans="1:14" ht="11.85" customHeight="1" x14ac:dyDescent="0.2">
      <c r="A70" s="10" t="s">
        <v>99</v>
      </c>
      <c r="B70" s="10" t="s">
        <v>100</v>
      </c>
      <c r="C70" s="11">
        <v>45138</v>
      </c>
      <c r="D70" s="10" t="s">
        <v>238</v>
      </c>
      <c r="E70" s="12">
        <v>23.98</v>
      </c>
      <c r="F70" s="12">
        <v>4</v>
      </c>
      <c r="G70" s="12">
        <v>19.98</v>
      </c>
      <c r="H70" s="13">
        <v>20</v>
      </c>
      <c r="I70" s="10" t="s">
        <v>16</v>
      </c>
      <c r="J70" s="10"/>
    </row>
    <row r="71" spans="1:14" ht="11.85" customHeight="1" x14ac:dyDescent="0.2">
      <c r="A71" s="10" t="s">
        <v>99</v>
      </c>
      <c r="B71" s="10" t="s">
        <v>100</v>
      </c>
      <c r="C71" s="11">
        <v>45138</v>
      </c>
      <c r="D71" s="10" t="s">
        <v>239</v>
      </c>
      <c r="E71" s="12">
        <v>7.99</v>
      </c>
      <c r="F71" s="12">
        <v>1.33</v>
      </c>
      <c r="G71" s="12">
        <v>6.66</v>
      </c>
      <c r="H71" s="13">
        <v>20</v>
      </c>
      <c r="I71" s="10" t="s">
        <v>16</v>
      </c>
      <c r="J71" s="10"/>
    </row>
    <row r="72" spans="1:14" ht="22.95" customHeight="1" x14ac:dyDescent="0.2">
      <c r="A72" s="10" t="s">
        <v>99</v>
      </c>
      <c r="B72" s="10" t="s">
        <v>100</v>
      </c>
      <c r="C72" s="11">
        <v>45138</v>
      </c>
      <c r="D72" s="14" t="s">
        <v>181</v>
      </c>
      <c r="E72" s="12">
        <v>12</v>
      </c>
      <c r="F72" s="12">
        <v>0</v>
      </c>
      <c r="G72" s="12">
        <v>12</v>
      </c>
      <c r="H72" s="13">
        <v>0</v>
      </c>
      <c r="I72" s="10" t="s">
        <v>34</v>
      </c>
      <c r="J72" s="10"/>
      <c r="K72" s="10"/>
      <c r="L72" s="10"/>
      <c r="M72" s="10"/>
      <c r="N72" s="10"/>
    </row>
    <row r="73" spans="1:14" ht="11.85" customHeight="1" x14ac:dyDescent="0.2">
      <c r="A73" s="10" t="s">
        <v>99</v>
      </c>
      <c r="B73" s="10" t="s">
        <v>100</v>
      </c>
      <c r="C73" s="11">
        <v>45138</v>
      </c>
      <c r="D73" s="10" t="s">
        <v>182</v>
      </c>
      <c r="E73" s="12">
        <v>39.42</v>
      </c>
      <c r="F73" s="12">
        <v>6.57</v>
      </c>
      <c r="G73" s="12">
        <v>32.85</v>
      </c>
      <c r="H73" s="13">
        <v>20</v>
      </c>
      <c r="I73" s="10" t="s">
        <v>16</v>
      </c>
      <c r="J73" s="10"/>
      <c r="K73" s="10"/>
      <c r="L73" s="10"/>
      <c r="M73" s="10"/>
      <c r="N73" s="10"/>
    </row>
    <row r="74" spans="1:14" ht="11.85" customHeight="1" x14ac:dyDescent="0.2">
      <c r="A74" s="10" t="s">
        <v>57</v>
      </c>
      <c r="B74" s="10" t="s">
        <v>58</v>
      </c>
      <c r="C74" s="11">
        <v>45138</v>
      </c>
      <c r="D74" s="10" t="s">
        <v>183</v>
      </c>
      <c r="E74" s="12">
        <v>13.99</v>
      </c>
      <c r="F74" s="12">
        <v>2.33</v>
      </c>
      <c r="G74" s="12">
        <v>11.66</v>
      </c>
      <c r="H74" s="13">
        <v>20</v>
      </c>
      <c r="I74" s="10" t="s">
        <v>16</v>
      </c>
      <c r="J74" s="10"/>
      <c r="K74" s="10"/>
      <c r="L74" s="10"/>
      <c r="M74" s="10"/>
      <c r="N74" s="10"/>
    </row>
    <row r="75" spans="1:14" ht="11.85" customHeight="1" x14ac:dyDescent="0.2">
      <c r="A75" s="10" t="s">
        <v>101</v>
      </c>
      <c r="B75" s="10" t="s">
        <v>102</v>
      </c>
      <c r="C75" s="11">
        <v>45138</v>
      </c>
      <c r="D75" s="10" t="s">
        <v>184</v>
      </c>
      <c r="E75" s="12">
        <v>117.66</v>
      </c>
      <c r="F75" s="12">
        <v>19.61</v>
      </c>
      <c r="G75" s="12">
        <v>98.05</v>
      </c>
      <c r="H75" s="13">
        <v>20</v>
      </c>
      <c r="I75" s="10" t="s">
        <v>16</v>
      </c>
      <c r="J75" s="10"/>
      <c r="K75" s="10"/>
      <c r="L75" s="10"/>
      <c r="M75" s="10"/>
      <c r="N75" s="10"/>
    </row>
    <row r="76" spans="1:14" ht="11.85" customHeight="1" x14ac:dyDescent="0.2">
      <c r="A76" s="10" t="s">
        <v>26</v>
      </c>
      <c r="B76" s="10" t="s">
        <v>27</v>
      </c>
      <c r="C76" s="11">
        <v>45138</v>
      </c>
      <c r="D76" s="10" t="s">
        <v>241</v>
      </c>
      <c r="E76" s="12">
        <v>-10</v>
      </c>
      <c r="F76" s="12">
        <v>0</v>
      </c>
      <c r="G76" s="12">
        <v>-10</v>
      </c>
      <c r="H76" s="13">
        <v>0</v>
      </c>
      <c r="I76" s="10" t="s">
        <v>34</v>
      </c>
      <c r="J76" s="10"/>
    </row>
    <row r="77" spans="1:14" ht="11.85" customHeight="1" x14ac:dyDescent="0.2">
      <c r="A77" s="10" t="s">
        <v>84</v>
      </c>
      <c r="B77" s="10" t="s">
        <v>85</v>
      </c>
      <c r="C77" s="11">
        <v>45138</v>
      </c>
      <c r="D77" s="38" t="s">
        <v>202</v>
      </c>
      <c r="E77" s="12">
        <v>-769.74</v>
      </c>
      <c r="F77" s="12">
        <v>0</v>
      </c>
      <c r="G77" s="12">
        <v>-769.74</v>
      </c>
      <c r="H77" s="13">
        <v>0</v>
      </c>
      <c r="I77" s="10" t="s">
        <v>34</v>
      </c>
      <c r="J77" s="10"/>
    </row>
    <row r="78" spans="1:14" ht="11.85" customHeight="1" x14ac:dyDescent="0.2">
      <c r="A78" s="10" t="s">
        <v>97</v>
      </c>
      <c r="B78" s="10" t="s">
        <v>98</v>
      </c>
      <c r="C78" s="11">
        <v>45138</v>
      </c>
      <c r="D78" s="39" t="s">
        <v>203</v>
      </c>
      <c r="E78" s="12">
        <v>-3017.41</v>
      </c>
      <c r="F78" s="12">
        <v>0</v>
      </c>
      <c r="G78" s="12">
        <v>-3017.41</v>
      </c>
      <c r="H78" s="13">
        <v>0</v>
      </c>
      <c r="I78" s="10" t="s">
        <v>34</v>
      </c>
      <c r="J78" s="10"/>
    </row>
    <row r="79" spans="1:14" ht="11.85" customHeight="1" x14ac:dyDescent="0.2">
      <c r="A79" s="10" t="s">
        <v>198</v>
      </c>
      <c r="B79" s="10" t="s">
        <v>199</v>
      </c>
      <c r="C79" s="11">
        <v>45138</v>
      </c>
      <c r="D79" s="39" t="s">
        <v>204</v>
      </c>
      <c r="E79" s="12">
        <v>3601.78</v>
      </c>
      <c r="F79" s="12">
        <v>0</v>
      </c>
      <c r="G79" s="12">
        <v>3601.78</v>
      </c>
      <c r="H79" s="13">
        <v>0</v>
      </c>
      <c r="I79" s="10" t="s">
        <v>34</v>
      </c>
      <c r="J79" s="10"/>
    </row>
    <row r="80" spans="1:14" ht="11.85" customHeight="1" x14ac:dyDescent="0.2">
      <c r="A80" s="10" t="s">
        <v>198</v>
      </c>
      <c r="B80" s="10" t="s">
        <v>199</v>
      </c>
      <c r="C80" s="11">
        <v>45138</v>
      </c>
      <c r="D80" s="39" t="s">
        <v>205</v>
      </c>
      <c r="E80" s="12">
        <v>287.83999999999997</v>
      </c>
      <c r="F80" s="12">
        <v>0</v>
      </c>
      <c r="G80" s="12">
        <v>287.83999999999997</v>
      </c>
      <c r="H80" s="13">
        <v>0</v>
      </c>
      <c r="I80" s="10" t="s">
        <v>34</v>
      </c>
      <c r="J80" s="10"/>
    </row>
    <row r="81" spans="1:13" ht="11.85" customHeight="1" x14ac:dyDescent="0.2">
      <c r="A81" s="10" t="s">
        <v>200</v>
      </c>
      <c r="B81" s="10" t="s">
        <v>201</v>
      </c>
      <c r="C81" s="11">
        <v>45138</v>
      </c>
      <c r="D81" s="39" t="s">
        <v>206</v>
      </c>
      <c r="E81" s="12">
        <v>128.09</v>
      </c>
      <c r="F81" s="12">
        <v>0</v>
      </c>
      <c r="G81" s="12">
        <v>128.09</v>
      </c>
      <c r="H81" s="13">
        <v>0</v>
      </c>
      <c r="I81" s="10" t="s">
        <v>34</v>
      </c>
      <c r="J81" s="10"/>
    </row>
    <row r="82" spans="1:13" ht="11.85" customHeight="1" x14ac:dyDescent="0.2">
      <c r="A82" s="10" t="s">
        <v>71</v>
      </c>
      <c r="B82" s="10" t="s">
        <v>72</v>
      </c>
      <c r="C82" s="11">
        <v>45138</v>
      </c>
      <c r="D82" s="39" t="s">
        <v>207</v>
      </c>
      <c r="E82" s="12">
        <v>-230.56</v>
      </c>
      <c r="F82" s="12">
        <v>0</v>
      </c>
      <c r="G82" s="12">
        <v>-230.56</v>
      </c>
      <c r="H82" s="13">
        <v>0</v>
      </c>
      <c r="I82" s="10" t="s">
        <v>34</v>
      </c>
      <c r="J82" s="10"/>
    </row>
    <row r="83" spans="1:13" ht="11.85" customHeight="1" x14ac:dyDescent="0.2">
      <c r="A83" s="15"/>
      <c r="B83" s="15"/>
      <c r="C83" s="15"/>
      <c r="D83" s="15"/>
      <c r="E83" s="67">
        <f>SUM(E6:E82)</f>
        <v>12304.36</v>
      </c>
      <c r="F83" s="67">
        <f>SUM(F6:F82)</f>
        <v>862.87000000000012</v>
      </c>
      <c r="G83" s="67">
        <f>SUM(G6:G82)</f>
        <v>11441.490000000002</v>
      </c>
      <c r="H83" s="15"/>
      <c r="I83" s="15"/>
      <c r="J83" s="15"/>
      <c r="K83" s="31"/>
      <c r="L83" s="6"/>
      <c r="M83" s="6"/>
    </row>
    <row r="84" spans="1:13" x14ac:dyDescent="0.2">
      <c r="K84" s="31"/>
      <c r="L84" s="6"/>
      <c r="M84" s="6"/>
    </row>
    <row r="85" spans="1:13" x14ac:dyDescent="0.2">
      <c r="K85" s="31"/>
      <c r="L85" s="6"/>
      <c r="M85" s="6"/>
    </row>
    <row r="86" spans="1:13" x14ac:dyDescent="0.2">
      <c r="K86" s="31"/>
      <c r="L86" s="6"/>
      <c r="M86" s="6"/>
    </row>
    <row r="87" spans="1:13" x14ac:dyDescent="0.2">
      <c r="D87" s="16" t="s">
        <v>104</v>
      </c>
      <c r="E87" s="6"/>
      <c r="G87" s="44" t="s">
        <v>210</v>
      </c>
      <c r="H87" s="45">
        <v>38734.019999999997</v>
      </c>
      <c r="K87" s="31"/>
      <c r="L87" s="6"/>
      <c r="M87" s="6"/>
    </row>
    <row r="88" spans="1:13" x14ac:dyDescent="0.2">
      <c r="D88" s="17" t="s">
        <v>105</v>
      </c>
      <c r="E88" s="6"/>
      <c r="F88" s="6"/>
      <c r="G88" s="44" t="s">
        <v>211</v>
      </c>
      <c r="H88" s="46">
        <v>270000</v>
      </c>
      <c r="K88" s="31"/>
      <c r="L88" s="6"/>
      <c r="M88" s="6"/>
    </row>
    <row r="89" spans="1:13" x14ac:dyDescent="0.2">
      <c r="D89" s="18" t="s">
        <v>106</v>
      </c>
      <c r="E89" s="6"/>
      <c r="F89" s="6"/>
      <c r="G89" s="44" t="s">
        <v>212</v>
      </c>
      <c r="H89" s="45">
        <v>0</v>
      </c>
      <c r="J89" s="47" t="s">
        <v>214</v>
      </c>
      <c r="K89" s="31"/>
      <c r="L89" s="6"/>
      <c r="M89" s="6"/>
    </row>
    <row r="90" spans="1:13" x14ac:dyDescent="0.2">
      <c r="D90" s="19" t="s">
        <v>107</v>
      </c>
      <c r="E90" s="6"/>
      <c r="F90" s="6"/>
      <c r="G90" s="44" t="s">
        <v>213</v>
      </c>
      <c r="H90" s="45">
        <v>0</v>
      </c>
      <c r="J90" s="47" t="s">
        <v>214</v>
      </c>
      <c r="K90" s="31"/>
      <c r="L90" s="6"/>
      <c r="M90" s="6"/>
    </row>
    <row r="91" spans="1:13" x14ac:dyDescent="0.2">
      <c r="D91" s="21" t="s">
        <v>108</v>
      </c>
      <c r="E91" s="6"/>
      <c r="F91" s="6"/>
      <c r="G91" s="44" t="s">
        <v>208</v>
      </c>
      <c r="H91" s="45">
        <v>775.52</v>
      </c>
      <c r="K91" s="31"/>
      <c r="L91" s="6"/>
      <c r="M91" s="6"/>
    </row>
    <row r="92" spans="1:13" ht="13.2" x14ac:dyDescent="0.2">
      <c r="D92" s="24" t="s">
        <v>109</v>
      </c>
      <c r="E92" s="6"/>
      <c r="F92" s="6">
        <v>1</v>
      </c>
      <c r="G92" s="22" t="s">
        <v>209</v>
      </c>
      <c r="H92" s="23">
        <f>SUM(H87:H91)</f>
        <v>309509.54000000004</v>
      </c>
      <c r="K92" s="6"/>
      <c r="L92" s="6"/>
      <c r="M92" s="6"/>
    </row>
    <row r="93" spans="1:13" x14ac:dyDescent="0.2">
      <c r="D93" s="25" t="s">
        <v>15</v>
      </c>
      <c r="E93" s="6"/>
      <c r="F93" s="6"/>
      <c r="G93" s="6"/>
      <c r="H93" s="6"/>
      <c r="K93" s="6"/>
      <c r="L93" s="6"/>
      <c r="M93" s="6"/>
    </row>
    <row r="94" spans="1:13" x14ac:dyDescent="0.2">
      <c r="D94" s="6"/>
      <c r="E94" s="6"/>
      <c r="F94" s="26"/>
      <c r="G94" s="6" t="s">
        <v>110</v>
      </c>
      <c r="H94" s="6"/>
      <c r="K94" s="6"/>
      <c r="L94" s="6"/>
      <c r="M94" s="6"/>
    </row>
    <row r="95" spans="1:13" ht="13.2" x14ac:dyDescent="0.2">
      <c r="D95" s="6"/>
      <c r="E95" s="6"/>
      <c r="F95" s="6" t="s">
        <v>111</v>
      </c>
      <c r="G95" s="22" t="s">
        <v>112</v>
      </c>
      <c r="H95" s="6"/>
      <c r="J95" s="28" t="s">
        <v>229</v>
      </c>
      <c r="K95" s="31"/>
      <c r="L95" s="6"/>
      <c r="M95" s="6"/>
    </row>
    <row r="96" spans="1:13" x14ac:dyDescent="0.2">
      <c r="D96" s="6"/>
      <c r="E96" s="6"/>
      <c r="F96" s="27" t="s">
        <v>113</v>
      </c>
      <c r="G96" s="28" t="s">
        <v>114</v>
      </c>
      <c r="H96" s="20">
        <v>5673</v>
      </c>
      <c r="J96" s="28" t="s">
        <v>230</v>
      </c>
      <c r="K96" s="31"/>
      <c r="L96" s="6"/>
      <c r="M96" s="6"/>
    </row>
    <row r="97" spans="4:13" x14ac:dyDescent="0.2">
      <c r="D97" s="6"/>
      <c r="E97" s="6"/>
      <c r="F97" s="27" t="s">
        <v>115</v>
      </c>
      <c r="G97" s="28" t="s">
        <v>116</v>
      </c>
      <c r="H97" s="20">
        <v>108972.7</v>
      </c>
      <c r="J97" s="28" t="s">
        <v>230</v>
      </c>
      <c r="K97" s="31"/>
      <c r="L97" s="6"/>
      <c r="M97" s="6"/>
    </row>
    <row r="98" spans="4:13" x14ac:dyDescent="0.2">
      <c r="D98" s="6"/>
      <c r="E98" s="6"/>
      <c r="F98" s="27" t="s">
        <v>117</v>
      </c>
      <c r="G98" s="6" t="s">
        <v>118</v>
      </c>
      <c r="H98" s="20">
        <v>37500</v>
      </c>
      <c r="J98" s="28" t="s">
        <v>230</v>
      </c>
    </row>
    <row r="99" spans="4:13" x14ac:dyDescent="0.2">
      <c r="D99" s="6"/>
      <c r="E99" s="6"/>
      <c r="F99" s="27" t="s">
        <v>119</v>
      </c>
      <c r="G99" s="6" t="s">
        <v>120</v>
      </c>
      <c r="H99" s="20">
        <v>37500</v>
      </c>
      <c r="J99" s="28" t="s">
        <v>230</v>
      </c>
      <c r="K99" s="6"/>
      <c r="L99" s="6"/>
      <c r="M99" s="6"/>
    </row>
    <row r="100" spans="4:13" x14ac:dyDescent="0.2">
      <c r="D100" s="6"/>
      <c r="E100" s="6"/>
      <c r="F100" s="27" t="s">
        <v>121</v>
      </c>
      <c r="G100" s="6" t="s">
        <v>122</v>
      </c>
      <c r="H100" s="62">
        <f>NHP!E21</f>
        <v>8918.7099999999991</v>
      </c>
      <c r="J100" s="28" t="s">
        <v>230</v>
      </c>
      <c r="K100" s="6"/>
      <c r="L100" s="6"/>
      <c r="M100" s="6"/>
    </row>
    <row r="101" spans="4:13" x14ac:dyDescent="0.2">
      <c r="D101" s="6"/>
      <c r="E101" s="6"/>
      <c r="F101" s="27" t="s">
        <v>123</v>
      </c>
      <c r="G101" s="6" t="s">
        <v>124</v>
      </c>
      <c r="H101" s="20">
        <v>0</v>
      </c>
      <c r="J101" s="28" t="s">
        <v>230</v>
      </c>
      <c r="K101" s="6"/>
      <c r="L101" s="6"/>
      <c r="M101" s="6"/>
    </row>
    <row r="102" spans="4:13" x14ac:dyDescent="0.2">
      <c r="D102" s="6"/>
      <c r="E102" s="6"/>
      <c r="F102" s="27" t="s">
        <v>125</v>
      </c>
      <c r="G102" s="6" t="s">
        <v>126</v>
      </c>
      <c r="H102" s="20">
        <v>3200</v>
      </c>
      <c r="J102" s="28" t="s">
        <v>230</v>
      </c>
      <c r="K102" s="31"/>
      <c r="L102" s="6"/>
      <c r="M102" s="6"/>
    </row>
    <row r="103" spans="4:13" x14ac:dyDescent="0.2">
      <c r="D103" s="6"/>
      <c r="E103" s="6"/>
      <c r="F103" s="27" t="s">
        <v>127</v>
      </c>
      <c r="G103" s="6" t="s">
        <v>128</v>
      </c>
      <c r="H103" s="20">
        <v>1000</v>
      </c>
      <c r="J103" s="28" t="s">
        <v>230</v>
      </c>
      <c r="K103" s="31"/>
      <c r="L103" s="6"/>
      <c r="M103" s="6"/>
    </row>
    <row r="104" spans="4:13" x14ac:dyDescent="0.2">
      <c r="D104" s="6"/>
      <c r="E104" s="6"/>
      <c r="F104" s="27" t="s">
        <v>129</v>
      </c>
      <c r="G104" s="6" t="s">
        <v>130</v>
      </c>
      <c r="H104" s="20">
        <v>12000</v>
      </c>
      <c r="J104" s="28" t="s">
        <v>230</v>
      </c>
      <c r="K104" s="31"/>
      <c r="L104" s="6"/>
      <c r="M104" s="6"/>
    </row>
    <row r="105" spans="4:13" x14ac:dyDescent="0.2">
      <c r="D105" s="6"/>
      <c r="E105" s="6"/>
      <c r="F105" s="27" t="s">
        <v>131</v>
      </c>
      <c r="G105" s="6" t="s">
        <v>132</v>
      </c>
      <c r="H105" s="20">
        <v>12000</v>
      </c>
      <c r="J105" s="28" t="s">
        <v>230</v>
      </c>
      <c r="K105" s="6"/>
      <c r="L105" s="6"/>
      <c r="M105" s="6"/>
    </row>
    <row r="106" spans="4:13" x14ac:dyDescent="0.2">
      <c r="D106" s="6"/>
      <c r="E106" s="6"/>
      <c r="F106" s="6">
        <v>2</v>
      </c>
      <c r="G106" s="6" t="s">
        <v>133</v>
      </c>
      <c r="H106" s="20">
        <f>SUM(H96:H105)</f>
        <v>226764.41</v>
      </c>
      <c r="J106" s="6" t="s">
        <v>231</v>
      </c>
      <c r="K106" s="6"/>
      <c r="L106" s="6"/>
      <c r="M106" s="6"/>
    </row>
    <row r="107" spans="4:13" x14ac:dyDescent="0.2">
      <c r="D107" s="6"/>
      <c r="E107" s="6"/>
      <c r="F107" s="6"/>
      <c r="G107" s="6"/>
      <c r="H107" s="20" t="s">
        <v>110</v>
      </c>
      <c r="J107" s="28"/>
      <c r="K107" s="6"/>
      <c r="L107" s="6"/>
      <c r="M107" s="6"/>
    </row>
    <row r="108" spans="4:13" x14ac:dyDescent="0.2">
      <c r="D108" s="6"/>
      <c r="E108" s="6"/>
      <c r="F108" s="6">
        <v>3</v>
      </c>
      <c r="G108" s="6" t="s">
        <v>134</v>
      </c>
      <c r="H108" s="63">
        <f>H92-H106</f>
        <v>82745.130000000034</v>
      </c>
      <c r="J108" s="66" t="s">
        <v>232</v>
      </c>
      <c r="K108" s="6"/>
      <c r="L108" s="6"/>
      <c r="M108" s="6"/>
    </row>
    <row r="109" spans="4:13" ht="13.8" x14ac:dyDescent="0.25">
      <c r="D109" s="6"/>
      <c r="E109" s="6"/>
      <c r="F109" s="6">
        <v>4</v>
      </c>
      <c r="G109" s="6" t="s">
        <v>135</v>
      </c>
      <c r="H109" s="20">
        <f>H106+H108</f>
        <v>309509.54000000004</v>
      </c>
      <c r="J109" s="28" t="s">
        <v>233</v>
      </c>
      <c r="K109" s="30"/>
      <c r="L109" s="29"/>
      <c r="M109" s="6"/>
    </row>
    <row r="110" spans="4:13" ht="13.8" x14ac:dyDescent="0.25">
      <c r="I110" s="28"/>
      <c r="K110" s="30"/>
      <c r="L110" s="29"/>
      <c r="M110" s="6"/>
    </row>
    <row r="111" spans="4:13" ht="13.8" x14ac:dyDescent="0.25">
      <c r="K111" s="30"/>
      <c r="L111" s="29"/>
      <c r="M111" s="6"/>
    </row>
  </sheetData>
  <autoFilter ref="A5:N85" xr:uid="{00000000-0001-0000-0000-000000000000}"/>
  <mergeCells count="3">
    <mergeCell ref="A1:J1"/>
    <mergeCell ref="A2:J2"/>
    <mergeCell ref="A3:J3"/>
  </mergeCells>
  <phoneticPr fontId="9" type="noConversion"/>
  <pageMargins left="0.7" right="0.7" top="0.75" bottom="0.75" header="0.3" footer="0.3"/>
  <pageSetup paperSize="9" fitToWidth="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1121-C965-4063-A864-10C9E3E84373}">
  <dimension ref="A1:I21"/>
  <sheetViews>
    <sheetView workbookViewId="0">
      <selection activeCell="G21" sqref="G21"/>
    </sheetView>
  </sheetViews>
  <sheetFormatPr defaultRowHeight="11.4" x14ac:dyDescent="0.2"/>
  <cols>
    <col min="1" max="1" width="14.375" customWidth="1"/>
    <col min="2" max="2" width="17.625" customWidth="1"/>
    <col min="3" max="3" width="35.875" customWidth="1"/>
    <col min="4" max="4" width="14.25" customWidth="1"/>
    <col min="5" max="5" width="11.5" customWidth="1"/>
    <col min="6" max="6" width="8.125" customWidth="1"/>
    <col min="7" max="7" width="19" customWidth="1"/>
    <col min="8" max="8" width="8" customWidth="1"/>
    <col min="9" max="9" width="7.875" customWidth="1"/>
    <col min="257" max="257" width="14.375" customWidth="1"/>
    <col min="258" max="258" width="17.625" customWidth="1"/>
    <col min="259" max="259" width="10.75" customWidth="1"/>
    <col min="260" max="260" width="14.25" customWidth="1"/>
    <col min="261" max="261" width="11.5" customWidth="1"/>
    <col min="262" max="262" width="8.125" customWidth="1"/>
    <col min="263" max="263" width="19" customWidth="1"/>
    <col min="264" max="264" width="8" customWidth="1"/>
    <col min="265" max="265" width="7.875" customWidth="1"/>
    <col min="513" max="513" width="14.375" customWidth="1"/>
    <col min="514" max="514" width="17.625" customWidth="1"/>
    <col min="515" max="515" width="10.75" customWidth="1"/>
    <col min="516" max="516" width="14.25" customWidth="1"/>
    <col min="517" max="517" width="11.5" customWidth="1"/>
    <col min="518" max="518" width="8.125" customWidth="1"/>
    <col min="519" max="519" width="19" customWidth="1"/>
    <col min="520" max="520" width="8" customWidth="1"/>
    <col min="521" max="521" width="7.875" customWidth="1"/>
    <col min="769" max="769" width="14.375" customWidth="1"/>
    <col min="770" max="770" width="17.625" customWidth="1"/>
    <col min="771" max="771" width="10.75" customWidth="1"/>
    <col min="772" max="772" width="14.25" customWidth="1"/>
    <col min="773" max="773" width="11.5" customWidth="1"/>
    <col min="774" max="774" width="8.125" customWidth="1"/>
    <col min="775" max="775" width="19" customWidth="1"/>
    <col min="776" max="776" width="8" customWidth="1"/>
    <col min="777" max="777" width="7.875" customWidth="1"/>
    <col min="1025" max="1025" width="14.375" customWidth="1"/>
    <col min="1026" max="1026" width="17.625" customWidth="1"/>
    <col min="1027" max="1027" width="10.75" customWidth="1"/>
    <col min="1028" max="1028" width="14.25" customWidth="1"/>
    <col min="1029" max="1029" width="11.5" customWidth="1"/>
    <col min="1030" max="1030" width="8.125" customWidth="1"/>
    <col min="1031" max="1031" width="19" customWidth="1"/>
    <col min="1032" max="1032" width="8" customWidth="1"/>
    <col min="1033" max="1033" width="7.875" customWidth="1"/>
    <col min="1281" max="1281" width="14.375" customWidth="1"/>
    <col min="1282" max="1282" width="17.625" customWidth="1"/>
    <col min="1283" max="1283" width="10.75" customWidth="1"/>
    <col min="1284" max="1284" width="14.25" customWidth="1"/>
    <col min="1285" max="1285" width="11.5" customWidth="1"/>
    <col min="1286" max="1286" width="8.125" customWidth="1"/>
    <col min="1287" max="1287" width="19" customWidth="1"/>
    <col min="1288" max="1288" width="8" customWidth="1"/>
    <col min="1289" max="1289" width="7.875" customWidth="1"/>
    <col min="1537" max="1537" width="14.375" customWidth="1"/>
    <col min="1538" max="1538" width="17.625" customWidth="1"/>
    <col min="1539" max="1539" width="10.75" customWidth="1"/>
    <col min="1540" max="1540" width="14.25" customWidth="1"/>
    <col min="1541" max="1541" width="11.5" customWidth="1"/>
    <col min="1542" max="1542" width="8.125" customWidth="1"/>
    <col min="1543" max="1543" width="19" customWidth="1"/>
    <col min="1544" max="1544" width="8" customWidth="1"/>
    <col min="1545" max="1545" width="7.875" customWidth="1"/>
    <col min="1793" max="1793" width="14.375" customWidth="1"/>
    <col min="1794" max="1794" width="17.625" customWidth="1"/>
    <col min="1795" max="1795" width="10.75" customWidth="1"/>
    <col min="1796" max="1796" width="14.25" customWidth="1"/>
    <col min="1797" max="1797" width="11.5" customWidth="1"/>
    <col min="1798" max="1798" width="8.125" customWidth="1"/>
    <col min="1799" max="1799" width="19" customWidth="1"/>
    <col min="1800" max="1800" width="8" customWidth="1"/>
    <col min="1801" max="1801" width="7.875" customWidth="1"/>
    <col min="2049" max="2049" width="14.375" customWidth="1"/>
    <col min="2050" max="2050" width="17.625" customWidth="1"/>
    <col min="2051" max="2051" width="10.75" customWidth="1"/>
    <col min="2052" max="2052" width="14.25" customWidth="1"/>
    <col min="2053" max="2053" width="11.5" customWidth="1"/>
    <col min="2054" max="2054" width="8.125" customWidth="1"/>
    <col min="2055" max="2055" width="19" customWidth="1"/>
    <col min="2056" max="2056" width="8" customWidth="1"/>
    <col min="2057" max="2057" width="7.875" customWidth="1"/>
    <col min="2305" max="2305" width="14.375" customWidth="1"/>
    <col min="2306" max="2306" width="17.625" customWidth="1"/>
    <col min="2307" max="2307" width="10.75" customWidth="1"/>
    <col min="2308" max="2308" width="14.25" customWidth="1"/>
    <col min="2309" max="2309" width="11.5" customWidth="1"/>
    <col min="2310" max="2310" width="8.125" customWidth="1"/>
    <col min="2311" max="2311" width="19" customWidth="1"/>
    <col min="2312" max="2312" width="8" customWidth="1"/>
    <col min="2313" max="2313" width="7.875" customWidth="1"/>
    <col min="2561" max="2561" width="14.375" customWidth="1"/>
    <col min="2562" max="2562" width="17.625" customWidth="1"/>
    <col min="2563" max="2563" width="10.75" customWidth="1"/>
    <col min="2564" max="2564" width="14.25" customWidth="1"/>
    <col min="2565" max="2565" width="11.5" customWidth="1"/>
    <col min="2566" max="2566" width="8.125" customWidth="1"/>
    <col min="2567" max="2567" width="19" customWidth="1"/>
    <col min="2568" max="2568" width="8" customWidth="1"/>
    <col min="2569" max="2569" width="7.875" customWidth="1"/>
    <col min="2817" max="2817" width="14.375" customWidth="1"/>
    <col min="2818" max="2818" width="17.625" customWidth="1"/>
    <col min="2819" max="2819" width="10.75" customWidth="1"/>
    <col min="2820" max="2820" width="14.25" customWidth="1"/>
    <col min="2821" max="2821" width="11.5" customWidth="1"/>
    <col min="2822" max="2822" width="8.125" customWidth="1"/>
    <col min="2823" max="2823" width="19" customWidth="1"/>
    <col min="2824" max="2824" width="8" customWidth="1"/>
    <col min="2825" max="2825" width="7.875" customWidth="1"/>
    <col min="3073" max="3073" width="14.375" customWidth="1"/>
    <col min="3074" max="3074" width="17.625" customWidth="1"/>
    <col min="3075" max="3075" width="10.75" customWidth="1"/>
    <col min="3076" max="3076" width="14.25" customWidth="1"/>
    <col min="3077" max="3077" width="11.5" customWidth="1"/>
    <col min="3078" max="3078" width="8.125" customWidth="1"/>
    <col min="3079" max="3079" width="19" customWidth="1"/>
    <col min="3080" max="3080" width="8" customWidth="1"/>
    <col min="3081" max="3081" width="7.875" customWidth="1"/>
    <col min="3329" max="3329" width="14.375" customWidth="1"/>
    <col min="3330" max="3330" width="17.625" customWidth="1"/>
    <col min="3331" max="3331" width="10.75" customWidth="1"/>
    <col min="3332" max="3332" width="14.25" customWidth="1"/>
    <col min="3333" max="3333" width="11.5" customWidth="1"/>
    <col min="3334" max="3334" width="8.125" customWidth="1"/>
    <col min="3335" max="3335" width="19" customWidth="1"/>
    <col min="3336" max="3336" width="8" customWidth="1"/>
    <col min="3337" max="3337" width="7.875" customWidth="1"/>
    <col min="3585" max="3585" width="14.375" customWidth="1"/>
    <col min="3586" max="3586" width="17.625" customWidth="1"/>
    <col min="3587" max="3587" width="10.75" customWidth="1"/>
    <col min="3588" max="3588" width="14.25" customWidth="1"/>
    <col min="3589" max="3589" width="11.5" customWidth="1"/>
    <col min="3590" max="3590" width="8.125" customWidth="1"/>
    <col min="3591" max="3591" width="19" customWidth="1"/>
    <col min="3592" max="3592" width="8" customWidth="1"/>
    <col min="3593" max="3593" width="7.875" customWidth="1"/>
    <col min="3841" max="3841" width="14.375" customWidth="1"/>
    <col min="3842" max="3842" width="17.625" customWidth="1"/>
    <col min="3843" max="3843" width="10.75" customWidth="1"/>
    <col min="3844" max="3844" width="14.25" customWidth="1"/>
    <col min="3845" max="3845" width="11.5" customWidth="1"/>
    <col min="3846" max="3846" width="8.125" customWidth="1"/>
    <col min="3847" max="3847" width="19" customWidth="1"/>
    <col min="3848" max="3848" width="8" customWidth="1"/>
    <col min="3849" max="3849" width="7.875" customWidth="1"/>
    <col min="4097" max="4097" width="14.375" customWidth="1"/>
    <col min="4098" max="4098" width="17.625" customWidth="1"/>
    <col min="4099" max="4099" width="10.75" customWidth="1"/>
    <col min="4100" max="4100" width="14.25" customWidth="1"/>
    <col min="4101" max="4101" width="11.5" customWidth="1"/>
    <col min="4102" max="4102" width="8.125" customWidth="1"/>
    <col min="4103" max="4103" width="19" customWidth="1"/>
    <col min="4104" max="4104" width="8" customWidth="1"/>
    <col min="4105" max="4105" width="7.875" customWidth="1"/>
    <col min="4353" max="4353" width="14.375" customWidth="1"/>
    <col min="4354" max="4354" width="17.625" customWidth="1"/>
    <col min="4355" max="4355" width="10.75" customWidth="1"/>
    <col min="4356" max="4356" width="14.25" customWidth="1"/>
    <col min="4357" max="4357" width="11.5" customWidth="1"/>
    <col min="4358" max="4358" width="8.125" customWidth="1"/>
    <col min="4359" max="4359" width="19" customWidth="1"/>
    <col min="4360" max="4360" width="8" customWidth="1"/>
    <col min="4361" max="4361" width="7.875" customWidth="1"/>
    <col min="4609" max="4609" width="14.375" customWidth="1"/>
    <col min="4610" max="4610" width="17.625" customWidth="1"/>
    <col min="4611" max="4611" width="10.75" customWidth="1"/>
    <col min="4612" max="4612" width="14.25" customWidth="1"/>
    <col min="4613" max="4613" width="11.5" customWidth="1"/>
    <col min="4614" max="4614" width="8.125" customWidth="1"/>
    <col min="4615" max="4615" width="19" customWidth="1"/>
    <col min="4616" max="4616" width="8" customWidth="1"/>
    <col min="4617" max="4617" width="7.875" customWidth="1"/>
    <col min="4865" max="4865" width="14.375" customWidth="1"/>
    <col min="4866" max="4866" width="17.625" customWidth="1"/>
    <col min="4867" max="4867" width="10.75" customWidth="1"/>
    <col min="4868" max="4868" width="14.25" customWidth="1"/>
    <col min="4869" max="4869" width="11.5" customWidth="1"/>
    <col min="4870" max="4870" width="8.125" customWidth="1"/>
    <col min="4871" max="4871" width="19" customWidth="1"/>
    <col min="4872" max="4872" width="8" customWidth="1"/>
    <col min="4873" max="4873" width="7.875" customWidth="1"/>
    <col min="5121" max="5121" width="14.375" customWidth="1"/>
    <col min="5122" max="5122" width="17.625" customWidth="1"/>
    <col min="5123" max="5123" width="10.75" customWidth="1"/>
    <col min="5124" max="5124" width="14.25" customWidth="1"/>
    <col min="5125" max="5125" width="11.5" customWidth="1"/>
    <col min="5126" max="5126" width="8.125" customWidth="1"/>
    <col min="5127" max="5127" width="19" customWidth="1"/>
    <col min="5128" max="5128" width="8" customWidth="1"/>
    <col min="5129" max="5129" width="7.875" customWidth="1"/>
    <col min="5377" max="5377" width="14.375" customWidth="1"/>
    <col min="5378" max="5378" width="17.625" customWidth="1"/>
    <col min="5379" max="5379" width="10.75" customWidth="1"/>
    <col min="5380" max="5380" width="14.25" customWidth="1"/>
    <col min="5381" max="5381" width="11.5" customWidth="1"/>
    <col min="5382" max="5382" width="8.125" customWidth="1"/>
    <col min="5383" max="5383" width="19" customWidth="1"/>
    <col min="5384" max="5384" width="8" customWidth="1"/>
    <col min="5385" max="5385" width="7.875" customWidth="1"/>
    <col min="5633" max="5633" width="14.375" customWidth="1"/>
    <col min="5634" max="5634" width="17.625" customWidth="1"/>
    <col min="5635" max="5635" width="10.75" customWidth="1"/>
    <col min="5636" max="5636" width="14.25" customWidth="1"/>
    <col min="5637" max="5637" width="11.5" customWidth="1"/>
    <col min="5638" max="5638" width="8.125" customWidth="1"/>
    <col min="5639" max="5639" width="19" customWidth="1"/>
    <col min="5640" max="5640" width="8" customWidth="1"/>
    <col min="5641" max="5641" width="7.875" customWidth="1"/>
    <col min="5889" max="5889" width="14.375" customWidth="1"/>
    <col min="5890" max="5890" width="17.625" customWidth="1"/>
    <col min="5891" max="5891" width="10.75" customWidth="1"/>
    <col min="5892" max="5892" width="14.25" customWidth="1"/>
    <col min="5893" max="5893" width="11.5" customWidth="1"/>
    <col min="5894" max="5894" width="8.125" customWidth="1"/>
    <col min="5895" max="5895" width="19" customWidth="1"/>
    <col min="5896" max="5896" width="8" customWidth="1"/>
    <col min="5897" max="5897" width="7.875" customWidth="1"/>
    <col min="6145" max="6145" width="14.375" customWidth="1"/>
    <col min="6146" max="6146" width="17.625" customWidth="1"/>
    <col min="6147" max="6147" width="10.75" customWidth="1"/>
    <col min="6148" max="6148" width="14.25" customWidth="1"/>
    <col min="6149" max="6149" width="11.5" customWidth="1"/>
    <col min="6150" max="6150" width="8.125" customWidth="1"/>
    <col min="6151" max="6151" width="19" customWidth="1"/>
    <col min="6152" max="6152" width="8" customWidth="1"/>
    <col min="6153" max="6153" width="7.875" customWidth="1"/>
    <col min="6401" max="6401" width="14.375" customWidth="1"/>
    <col min="6402" max="6402" width="17.625" customWidth="1"/>
    <col min="6403" max="6403" width="10.75" customWidth="1"/>
    <col min="6404" max="6404" width="14.25" customWidth="1"/>
    <col min="6405" max="6405" width="11.5" customWidth="1"/>
    <col min="6406" max="6406" width="8.125" customWidth="1"/>
    <col min="6407" max="6407" width="19" customWidth="1"/>
    <col min="6408" max="6408" width="8" customWidth="1"/>
    <col min="6409" max="6409" width="7.875" customWidth="1"/>
    <col min="6657" max="6657" width="14.375" customWidth="1"/>
    <col min="6658" max="6658" width="17.625" customWidth="1"/>
    <col min="6659" max="6659" width="10.75" customWidth="1"/>
    <col min="6660" max="6660" width="14.25" customWidth="1"/>
    <col min="6661" max="6661" width="11.5" customWidth="1"/>
    <col min="6662" max="6662" width="8.125" customWidth="1"/>
    <col min="6663" max="6663" width="19" customWidth="1"/>
    <col min="6664" max="6664" width="8" customWidth="1"/>
    <col min="6665" max="6665" width="7.875" customWidth="1"/>
    <col min="6913" max="6913" width="14.375" customWidth="1"/>
    <col min="6914" max="6914" width="17.625" customWidth="1"/>
    <col min="6915" max="6915" width="10.75" customWidth="1"/>
    <col min="6916" max="6916" width="14.25" customWidth="1"/>
    <col min="6917" max="6917" width="11.5" customWidth="1"/>
    <col min="6918" max="6918" width="8.125" customWidth="1"/>
    <col min="6919" max="6919" width="19" customWidth="1"/>
    <col min="6920" max="6920" width="8" customWidth="1"/>
    <col min="6921" max="6921" width="7.875" customWidth="1"/>
    <col min="7169" max="7169" width="14.375" customWidth="1"/>
    <col min="7170" max="7170" width="17.625" customWidth="1"/>
    <col min="7171" max="7171" width="10.75" customWidth="1"/>
    <col min="7172" max="7172" width="14.25" customWidth="1"/>
    <col min="7173" max="7173" width="11.5" customWidth="1"/>
    <col min="7174" max="7174" width="8.125" customWidth="1"/>
    <col min="7175" max="7175" width="19" customWidth="1"/>
    <col min="7176" max="7176" width="8" customWidth="1"/>
    <col min="7177" max="7177" width="7.875" customWidth="1"/>
    <col min="7425" max="7425" width="14.375" customWidth="1"/>
    <col min="7426" max="7426" width="17.625" customWidth="1"/>
    <col min="7427" max="7427" width="10.75" customWidth="1"/>
    <col min="7428" max="7428" width="14.25" customWidth="1"/>
    <col min="7429" max="7429" width="11.5" customWidth="1"/>
    <col min="7430" max="7430" width="8.125" customWidth="1"/>
    <col min="7431" max="7431" width="19" customWidth="1"/>
    <col min="7432" max="7432" width="8" customWidth="1"/>
    <col min="7433" max="7433" width="7.875" customWidth="1"/>
    <col min="7681" max="7681" width="14.375" customWidth="1"/>
    <col min="7682" max="7682" width="17.625" customWidth="1"/>
    <col min="7683" max="7683" width="10.75" customWidth="1"/>
    <col min="7684" max="7684" width="14.25" customWidth="1"/>
    <col min="7685" max="7685" width="11.5" customWidth="1"/>
    <col min="7686" max="7686" width="8.125" customWidth="1"/>
    <col min="7687" max="7687" width="19" customWidth="1"/>
    <col min="7688" max="7688" width="8" customWidth="1"/>
    <col min="7689" max="7689" width="7.875" customWidth="1"/>
    <col min="7937" max="7937" width="14.375" customWidth="1"/>
    <col min="7938" max="7938" width="17.625" customWidth="1"/>
    <col min="7939" max="7939" width="10.75" customWidth="1"/>
    <col min="7940" max="7940" width="14.25" customWidth="1"/>
    <col min="7941" max="7941" width="11.5" customWidth="1"/>
    <col min="7942" max="7942" width="8.125" customWidth="1"/>
    <col min="7943" max="7943" width="19" customWidth="1"/>
    <col min="7944" max="7944" width="8" customWidth="1"/>
    <col min="7945" max="7945" width="7.875" customWidth="1"/>
    <col min="8193" max="8193" width="14.375" customWidth="1"/>
    <col min="8194" max="8194" width="17.625" customWidth="1"/>
    <col min="8195" max="8195" width="10.75" customWidth="1"/>
    <col min="8196" max="8196" width="14.25" customWidth="1"/>
    <col min="8197" max="8197" width="11.5" customWidth="1"/>
    <col min="8198" max="8198" width="8.125" customWidth="1"/>
    <col min="8199" max="8199" width="19" customWidth="1"/>
    <col min="8200" max="8200" width="8" customWidth="1"/>
    <col min="8201" max="8201" width="7.875" customWidth="1"/>
    <col min="8449" max="8449" width="14.375" customWidth="1"/>
    <col min="8450" max="8450" width="17.625" customWidth="1"/>
    <col min="8451" max="8451" width="10.75" customWidth="1"/>
    <col min="8452" max="8452" width="14.25" customWidth="1"/>
    <col min="8453" max="8453" width="11.5" customWidth="1"/>
    <col min="8454" max="8454" width="8.125" customWidth="1"/>
    <col min="8455" max="8455" width="19" customWidth="1"/>
    <col min="8456" max="8456" width="8" customWidth="1"/>
    <col min="8457" max="8457" width="7.875" customWidth="1"/>
    <col min="8705" max="8705" width="14.375" customWidth="1"/>
    <col min="8706" max="8706" width="17.625" customWidth="1"/>
    <col min="8707" max="8707" width="10.75" customWidth="1"/>
    <col min="8708" max="8708" width="14.25" customWidth="1"/>
    <col min="8709" max="8709" width="11.5" customWidth="1"/>
    <col min="8710" max="8710" width="8.125" customWidth="1"/>
    <col min="8711" max="8711" width="19" customWidth="1"/>
    <col min="8712" max="8712" width="8" customWidth="1"/>
    <col min="8713" max="8713" width="7.875" customWidth="1"/>
    <col min="8961" max="8961" width="14.375" customWidth="1"/>
    <col min="8962" max="8962" width="17.625" customWidth="1"/>
    <col min="8963" max="8963" width="10.75" customWidth="1"/>
    <col min="8964" max="8964" width="14.25" customWidth="1"/>
    <col min="8965" max="8965" width="11.5" customWidth="1"/>
    <col min="8966" max="8966" width="8.125" customWidth="1"/>
    <col min="8967" max="8967" width="19" customWidth="1"/>
    <col min="8968" max="8968" width="8" customWidth="1"/>
    <col min="8969" max="8969" width="7.875" customWidth="1"/>
    <col min="9217" max="9217" width="14.375" customWidth="1"/>
    <col min="9218" max="9218" width="17.625" customWidth="1"/>
    <col min="9219" max="9219" width="10.75" customWidth="1"/>
    <col min="9220" max="9220" width="14.25" customWidth="1"/>
    <col min="9221" max="9221" width="11.5" customWidth="1"/>
    <col min="9222" max="9222" width="8.125" customWidth="1"/>
    <col min="9223" max="9223" width="19" customWidth="1"/>
    <col min="9224" max="9224" width="8" customWidth="1"/>
    <col min="9225" max="9225" width="7.875" customWidth="1"/>
    <col min="9473" max="9473" width="14.375" customWidth="1"/>
    <col min="9474" max="9474" width="17.625" customWidth="1"/>
    <col min="9475" max="9475" width="10.75" customWidth="1"/>
    <col min="9476" max="9476" width="14.25" customWidth="1"/>
    <col min="9477" max="9477" width="11.5" customWidth="1"/>
    <col min="9478" max="9478" width="8.125" customWidth="1"/>
    <col min="9479" max="9479" width="19" customWidth="1"/>
    <col min="9480" max="9480" width="8" customWidth="1"/>
    <col min="9481" max="9481" width="7.875" customWidth="1"/>
    <col min="9729" max="9729" width="14.375" customWidth="1"/>
    <col min="9730" max="9730" width="17.625" customWidth="1"/>
    <col min="9731" max="9731" width="10.75" customWidth="1"/>
    <col min="9732" max="9732" width="14.25" customWidth="1"/>
    <col min="9733" max="9733" width="11.5" customWidth="1"/>
    <col min="9734" max="9734" width="8.125" customWidth="1"/>
    <col min="9735" max="9735" width="19" customWidth="1"/>
    <col min="9736" max="9736" width="8" customWidth="1"/>
    <col min="9737" max="9737" width="7.875" customWidth="1"/>
    <col min="9985" max="9985" width="14.375" customWidth="1"/>
    <col min="9986" max="9986" width="17.625" customWidth="1"/>
    <col min="9987" max="9987" width="10.75" customWidth="1"/>
    <col min="9988" max="9988" width="14.25" customWidth="1"/>
    <col min="9989" max="9989" width="11.5" customWidth="1"/>
    <col min="9990" max="9990" width="8.125" customWidth="1"/>
    <col min="9991" max="9991" width="19" customWidth="1"/>
    <col min="9992" max="9992" width="8" customWidth="1"/>
    <col min="9993" max="9993" width="7.875" customWidth="1"/>
    <col min="10241" max="10241" width="14.375" customWidth="1"/>
    <col min="10242" max="10242" width="17.625" customWidth="1"/>
    <col min="10243" max="10243" width="10.75" customWidth="1"/>
    <col min="10244" max="10244" width="14.25" customWidth="1"/>
    <col min="10245" max="10245" width="11.5" customWidth="1"/>
    <col min="10246" max="10246" width="8.125" customWidth="1"/>
    <col min="10247" max="10247" width="19" customWidth="1"/>
    <col min="10248" max="10248" width="8" customWidth="1"/>
    <col min="10249" max="10249" width="7.875" customWidth="1"/>
    <col min="10497" max="10497" width="14.375" customWidth="1"/>
    <col min="10498" max="10498" width="17.625" customWidth="1"/>
    <col min="10499" max="10499" width="10.75" customWidth="1"/>
    <col min="10500" max="10500" width="14.25" customWidth="1"/>
    <col min="10501" max="10501" width="11.5" customWidth="1"/>
    <col min="10502" max="10502" width="8.125" customWidth="1"/>
    <col min="10503" max="10503" width="19" customWidth="1"/>
    <col min="10504" max="10504" width="8" customWidth="1"/>
    <col min="10505" max="10505" width="7.875" customWidth="1"/>
    <col min="10753" max="10753" width="14.375" customWidth="1"/>
    <col min="10754" max="10754" width="17.625" customWidth="1"/>
    <col min="10755" max="10755" width="10.75" customWidth="1"/>
    <col min="10756" max="10756" width="14.25" customWidth="1"/>
    <col min="10757" max="10757" width="11.5" customWidth="1"/>
    <col min="10758" max="10758" width="8.125" customWidth="1"/>
    <col min="10759" max="10759" width="19" customWidth="1"/>
    <col min="10760" max="10760" width="8" customWidth="1"/>
    <col min="10761" max="10761" width="7.875" customWidth="1"/>
    <col min="11009" max="11009" width="14.375" customWidth="1"/>
    <col min="11010" max="11010" width="17.625" customWidth="1"/>
    <col min="11011" max="11011" width="10.75" customWidth="1"/>
    <col min="11012" max="11012" width="14.25" customWidth="1"/>
    <col min="11013" max="11013" width="11.5" customWidth="1"/>
    <col min="11014" max="11014" width="8.125" customWidth="1"/>
    <col min="11015" max="11015" width="19" customWidth="1"/>
    <col min="11016" max="11016" width="8" customWidth="1"/>
    <col min="11017" max="11017" width="7.875" customWidth="1"/>
    <col min="11265" max="11265" width="14.375" customWidth="1"/>
    <col min="11266" max="11266" width="17.625" customWidth="1"/>
    <col min="11267" max="11267" width="10.75" customWidth="1"/>
    <col min="11268" max="11268" width="14.25" customWidth="1"/>
    <col min="11269" max="11269" width="11.5" customWidth="1"/>
    <col min="11270" max="11270" width="8.125" customWidth="1"/>
    <col min="11271" max="11271" width="19" customWidth="1"/>
    <col min="11272" max="11272" width="8" customWidth="1"/>
    <col min="11273" max="11273" width="7.875" customWidth="1"/>
    <col min="11521" max="11521" width="14.375" customWidth="1"/>
    <col min="11522" max="11522" width="17.625" customWidth="1"/>
    <col min="11523" max="11523" width="10.75" customWidth="1"/>
    <col min="11524" max="11524" width="14.25" customWidth="1"/>
    <col min="11525" max="11525" width="11.5" customWidth="1"/>
    <col min="11526" max="11526" width="8.125" customWidth="1"/>
    <col min="11527" max="11527" width="19" customWidth="1"/>
    <col min="11528" max="11528" width="8" customWidth="1"/>
    <col min="11529" max="11529" width="7.875" customWidth="1"/>
    <col min="11777" max="11777" width="14.375" customWidth="1"/>
    <col min="11778" max="11778" width="17.625" customWidth="1"/>
    <col min="11779" max="11779" width="10.75" customWidth="1"/>
    <col min="11780" max="11780" width="14.25" customWidth="1"/>
    <col min="11781" max="11781" width="11.5" customWidth="1"/>
    <col min="11782" max="11782" width="8.125" customWidth="1"/>
    <col min="11783" max="11783" width="19" customWidth="1"/>
    <col min="11784" max="11784" width="8" customWidth="1"/>
    <col min="11785" max="11785" width="7.875" customWidth="1"/>
    <col min="12033" max="12033" width="14.375" customWidth="1"/>
    <col min="12034" max="12034" width="17.625" customWidth="1"/>
    <col min="12035" max="12035" width="10.75" customWidth="1"/>
    <col min="12036" max="12036" width="14.25" customWidth="1"/>
    <col min="12037" max="12037" width="11.5" customWidth="1"/>
    <col min="12038" max="12038" width="8.125" customWidth="1"/>
    <col min="12039" max="12039" width="19" customWidth="1"/>
    <col min="12040" max="12040" width="8" customWidth="1"/>
    <col min="12041" max="12041" width="7.875" customWidth="1"/>
    <col min="12289" max="12289" width="14.375" customWidth="1"/>
    <col min="12290" max="12290" width="17.625" customWidth="1"/>
    <col min="12291" max="12291" width="10.75" customWidth="1"/>
    <col min="12292" max="12292" width="14.25" customWidth="1"/>
    <col min="12293" max="12293" width="11.5" customWidth="1"/>
    <col min="12294" max="12294" width="8.125" customWidth="1"/>
    <col min="12295" max="12295" width="19" customWidth="1"/>
    <col min="12296" max="12296" width="8" customWidth="1"/>
    <col min="12297" max="12297" width="7.875" customWidth="1"/>
    <col min="12545" max="12545" width="14.375" customWidth="1"/>
    <col min="12546" max="12546" width="17.625" customWidth="1"/>
    <col min="12547" max="12547" width="10.75" customWidth="1"/>
    <col min="12548" max="12548" width="14.25" customWidth="1"/>
    <col min="12549" max="12549" width="11.5" customWidth="1"/>
    <col min="12550" max="12550" width="8.125" customWidth="1"/>
    <col min="12551" max="12551" width="19" customWidth="1"/>
    <col min="12552" max="12552" width="8" customWidth="1"/>
    <col min="12553" max="12553" width="7.875" customWidth="1"/>
    <col min="12801" max="12801" width="14.375" customWidth="1"/>
    <col min="12802" max="12802" width="17.625" customWidth="1"/>
    <col min="12803" max="12803" width="10.75" customWidth="1"/>
    <col min="12804" max="12804" width="14.25" customWidth="1"/>
    <col min="12805" max="12805" width="11.5" customWidth="1"/>
    <col min="12806" max="12806" width="8.125" customWidth="1"/>
    <col min="12807" max="12807" width="19" customWidth="1"/>
    <col min="12808" max="12808" width="8" customWidth="1"/>
    <col min="12809" max="12809" width="7.875" customWidth="1"/>
    <col min="13057" max="13057" width="14.375" customWidth="1"/>
    <col min="13058" max="13058" width="17.625" customWidth="1"/>
    <col min="13059" max="13059" width="10.75" customWidth="1"/>
    <col min="13060" max="13060" width="14.25" customWidth="1"/>
    <col min="13061" max="13061" width="11.5" customWidth="1"/>
    <col min="13062" max="13062" width="8.125" customWidth="1"/>
    <col min="13063" max="13063" width="19" customWidth="1"/>
    <col min="13064" max="13064" width="8" customWidth="1"/>
    <col min="13065" max="13065" width="7.875" customWidth="1"/>
    <col min="13313" max="13313" width="14.375" customWidth="1"/>
    <col min="13314" max="13314" width="17.625" customWidth="1"/>
    <col min="13315" max="13315" width="10.75" customWidth="1"/>
    <col min="13316" max="13316" width="14.25" customWidth="1"/>
    <col min="13317" max="13317" width="11.5" customWidth="1"/>
    <col min="13318" max="13318" width="8.125" customWidth="1"/>
    <col min="13319" max="13319" width="19" customWidth="1"/>
    <col min="13320" max="13320" width="8" customWidth="1"/>
    <col min="13321" max="13321" width="7.875" customWidth="1"/>
    <col min="13569" max="13569" width="14.375" customWidth="1"/>
    <col min="13570" max="13570" width="17.625" customWidth="1"/>
    <col min="13571" max="13571" width="10.75" customWidth="1"/>
    <col min="13572" max="13572" width="14.25" customWidth="1"/>
    <col min="13573" max="13573" width="11.5" customWidth="1"/>
    <col min="13574" max="13574" width="8.125" customWidth="1"/>
    <col min="13575" max="13575" width="19" customWidth="1"/>
    <col min="13576" max="13576" width="8" customWidth="1"/>
    <col min="13577" max="13577" width="7.875" customWidth="1"/>
    <col min="13825" max="13825" width="14.375" customWidth="1"/>
    <col min="13826" max="13826" width="17.625" customWidth="1"/>
    <col min="13827" max="13827" width="10.75" customWidth="1"/>
    <col min="13828" max="13828" width="14.25" customWidth="1"/>
    <col min="13829" max="13829" width="11.5" customWidth="1"/>
    <col min="13830" max="13830" width="8.125" customWidth="1"/>
    <col min="13831" max="13831" width="19" customWidth="1"/>
    <col min="13832" max="13832" width="8" customWidth="1"/>
    <col min="13833" max="13833" width="7.875" customWidth="1"/>
    <col min="14081" max="14081" width="14.375" customWidth="1"/>
    <col min="14082" max="14082" width="17.625" customWidth="1"/>
    <col min="14083" max="14083" width="10.75" customWidth="1"/>
    <col min="14084" max="14084" width="14.25" customWidth="1"/>
    <col min="14085" max="14085" width="11.5" customWidth="1"/>
    <col min="14086" max="14086" width="8.125" customWidth="1"/>
    <col min="14087" max="14087" width="19" customWidth="1"/>
    <col min="14088" max="14088" width="8" customWidth="1"/>
    <col min="14089" max="14089" width="7.875" customWidth="1"/>
    <col min="14337" max="14337" width="14.375" customWidth="1"/>
    <col min="14338" max="14338" width="17.625" customWidth="1"/>
    <col min="14339" max="14339" width="10.75" customWidth="1"/>
    <col min="14340" max="14340" width="14.25" customWidth="1"/>
    <col min="14341" max="14341" width="11.5" customWidth="1"/>
    <col min="14342" max="14342" width="8.125" customWidth="1"/>
    <col min="14343" max="14343" width="19" customWidth="1"/>
    <col min="14344" max="14344" width="8" customWidth="1"/>
    <col min="14345" max="14345" width="7.875" customWidth="1"/>
    <col min="14593" max="14593" width="14.375" customWidth="1"/>
    <col min="14594" max="14594" width="17.625" customWidth="1"/>
    <col min="14595" max="14595" width="10.75" customWidth="1"/>
    <col min="14596" max="14596" width="14.25" customWidth="1"/>
    <col min="14597" max="14597" width="11.5" customWidth="1"/>
    <col min="14598" max="14598" width="8.125" customWidth="1"/>
    <col min="14599" max="14599" width="19" customWidth="1"/>
    <col min="14600" max="14600" width="8" customWidth="1"/>
    <col min="14601" max="14601" width="7.875" customWidth="1"/>
    <col min="14849" max="14849" width="14.375" customWidth="1"/>
    <col min="14850" max="14850" width="17.625" customWidth="1"/>
    <col min="14851" max="14851" width="10.75" customWidth="1"/>
    <col min="14852" max="14852" width="14.25" customWidth="1"/>
    <col min="14853" max="14853" width="11.5" customWidth="1"/>
    <col min="14854" max="14854" width="8.125" customWidth="1"/>
    <col min="14855" max="14855" width="19" customWidth="1"/>
    <col min="14856" max="14856" width="8" customWidth="1"/>
    <col min="14857" max="14857" width="7.875" customWidth="1"/>
    <col min="15105" max="15105" width="14.375" customWidth="1"/>
    <col min="15106" max="15106" width="17.625" customWidth="1"/>
    <col min="15107" max="15107" width="10.75" customWidth="1"/>
    <col min="15108" max="15108" width="14.25" customWidth="1"/>
    <col min="15109" max="15109" width="11.5" customWidth="1"/>
    <col min="15110" max="15110" width="8.125" customWidth="1"/>
    <col min="15111" max="15111" width="19" customWidth="1"/>
    <col min="15112" max="15112" width="8" customWidth="1"/>
    <col min="15113" max="15113" width="7.875" customWidth="1"/>
    <col min="15361" max="15361" width="14.375" customWidth="1"/>
    <col min="15362" max="15362" width="17.625" customWidth="1"/>
    <col min="15363" max="15363" width="10.75" customWidth="1"/>
    <col min="15364" max="15364" width="14.25" customWidth="1"/>
    <col min="15365" max="15365" width="11.5" customWidth="1"/>
    <col min="15366" max="15366" width="8.125" customWidth="1"/>
    <col min="15367" max="15367" width="19" customWidth="1"/>
    <col min="15368" max="15368" width="8" customWidth="1"/>
    <col min="15369" max="15369" width="7.875" customWidth="1"/>
    <col min="15617" max="15617" width="14.375" customWidth="1"/>
    <col min="15618" max="15618" width="17.625" customWidth="1"/>
    <col min="15619" max="15619" width="10.75" customWidth="1"/>
    <col min="15620" max="15620" width="14.25" customWidth="1"/>
    <col min="15621" max="15621" width="11.5" customWidth="1"/>
    <col min="15622" max="15622" width="8.125" customWidth="1"/>
    <col min="15623" max="15623" width="19" customWidth="1"/>
    <col min="15624" max="15624" width="8" customWidth="1"/>
    <col min="15625" max="15625" width="7.875" customWidth="1"/>
    <col min="15873" max="15873" width="14.375" customWidth="1"/>
    <col min="15874" max="15874" width="17.625" customWidth="1"/>
    <col min="15875" max="15875" width="10.75" customWidth="1"/>
    <col min="15876" max="15876" width="14.25" customWidth="1"/>
    <col min="15877" max="15877" width="11.5" customWidth="1"/>
    <col min="15878" max="15878" width="8.125" customWidth="1"/>
    <col min="15879" max="15879" width="19" customWidth="1"/>
    <col min="15880" max="15880" width="8" customWidth="1"/>
    <col min="15881" max="15881" width="7.875" customWidth="1"/>
    <col min="16129" max="16129" width="14.375" customWidth="1"/>
    <col min="16130" max="16130" width="17.625" customWidth="1"/>
    <col min="16131" max="16131" width="10.75" customWidth="1"/>
    <col min="16132" max="16132" width="14.25" customWidth="1"/>
    <col min="16133" max="16133" width="11.5" customWidth="1"/>
    <col min="16134" max="16134" width="8.125" customWidth="1"/>
    <col min="16135" max="16135" width="19" customWidth="1"/>
    <col min="16136" max="16136" width="8" customWidth="1"/>
    <col min="16137" max="16137" width="7.875" customWidth="1"/>
  </cols>
  <sheetData>
    <row r="1" spans="1:9" ht="13.2" x14ac:dyDescent="0.25">
      <c r="B1" s="48" t="s">
        <v>122</v>
      </c>
      <c r="C1" s="49"/>
      <c r="D1" s="49"/>
      <c r="E1" s="50">
        <v>10000</v>
      </c>
    </row>
    <row r="3" spans="1:9" s="51" customFormat="1" ht="17.399999999999999" x14ac:dyDescent="0.3">
      <c r="A3" s="70" t="s">
        <v>215</v>
      </c>
      <c r="B3" s="70"/>
      <c r="C3" s="70"/>
      <c r="D3" s="70"/>
      <c r="E3" s="70"/>
      <c r="F3" s="70"/>
      <c r="G3" s="70"/>
      <c r="H3" s="70"/>
      <c r="I3" s="70"/>
    </row>
    <row r="4" spans="1:9" s="52" customFormat="1" ht="1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</row>
    <row r="5" spans="1:9" s="52" customFormat="1" ht="15" x14ac:dyDescent="0.25">
      <c r="A5" s="71" t="s">
        <v>216</v>
      </c>
      <c r="B5" s="71"/>
      <c r="C5" s="71"/>
      <c r="D5" s="71"/>
      <c r="E5" s="71"/>
      <c r="F5" s="71"/>
      <c r="G5" s="71"/>
      <c r="H5" s="71"/>
      <c r="I5" s="71"/>
    </row>
    <row r="7" spans="1:9" s="55" customFormat="1" ht="13.2" x14ac:dyDescent="0.25">
      <c r="A7" s="53" t="s">
        <v>5</v>
      </c>
      <c r="B7" s="53" t="s">
        <v>217</v>
      </c>
      <c r="C7" s="53" t="s">
        <v>6</v>
      </c>
      <c r="D7" s="53" t="s">
        <v>7</v>
      </c>
      <c r="E7" s="54" t="s">
        <v>218</v>
      </c>
      <c r="F7" s="54" t="s">
        <v>219</v>
      </c>
      <c r="G7" s="54" t="s">
        <v>220</v>
      </c>
      <c r="H7" s="54" t="s">
        <v>8</v>
      </c>
      <c r="I7" s="54" t="s">
        <v>9</v>
      </c>
    </row>
    <row r="9" spans="1:9" s="55" customFormat="1" ht="13.2" x14ac:dyDescent="0.25">
      <c r="A9" s="72" t="s">
        <v>221</v>
      </c>
      <c r="B9" s="72"/>
      <c r="C9" s="72"/>
      <c r="D9" s="72"/>
      <c r="E9" s="72"/>
      <c r="F9" s="72"/>
      <c r="G9" s="72"/>
      <c r="H9" s="72"/>
      <c r="I9" s="72"/>
    </row>
    <row r="10" spans="1:9" x14ac:dyDescent="0.2">
      <c r="A10" s="7">
        <v>45049</v>
      </c>
      <c r="B10" s="6" t="s">
        <v>222</v>
      </c>
      <c r="C10" s="6" t="s">
        <v>223</v>
      </c>
      <c r="D10" s="6" t="s">
        <v>224</v>
      </c>
      <c r="E10" s="8">
        <v>256.66000000000003</v>
      </c>
      <c r="F10" s="8">
        <v>0</v>
      </c>
      <c r="G10" s="8">
        <f>(E10 - F10)</f>
        <v>256.66000000000003</v>
      </c>
      <c r="H10" s="8">
        <v>307.99</v>
      </c>
      <c r="I10" s="8">
        <v>51.33</v>
      </c>
    </row>
    <row r="11" spans="1:9" ht="79.8" x14ac:dyDescent="0.2">
      <c r="A11" s="11">
        <v>45099</v>
      </c>
      <c r="B11" s="10" t="s">
        <v>222</v>
      </c>
      <c r="C11" s="14" t="s">
        <v>225</v>
      </c>
      <c r="D11" s="10" t="s">
        <v>226</v>
      </c>
      <c r="E11" s="12">
        <v>824.63</v>
      </c>
      <c r="F11" s="12">
        <v>0</v>
      </c>
      <c r="G11" s="12">
        <f>((G10 + E11) - F11)</f>
        <v>1081.29</v>
      </c>
      <c r="H11" s="12">
        <v>989.56</v>
      </c>
      <c r="I11" s="12">
        <v>164.93</v>
      </c>
    </row>
    <row r="12" spans="1:9" ht="12" x14ac:dyDescent="0.2">
      <c r="A12" s="56" t="s">
        <v>227</v>
      </c>
      <c r="B12" s="56"/>
      <c r="C12" s="56"/>
      <c r="D12" s="56"/>
      <c r="E12" s="37">
        <f>SUM(E10:E11)</f>
        <v>1081.29</v>
      </c>
      <c r="F12" s="37">
        <f>SUM(F10:F11)</f>
        <v>0</v>
      </c>
      <c r="G12" s="37">
        <f>G11</f>
        <v>1081.29</v>
      </c>
      <c r="H12" s="37">
        <f>SUM(H10:H11)</f>
        <v>1297.55</v>
      </c>
      <c r="I12" s="37">
        <f>SUM(I10:I11)</f>
        <v>216.26</v>
      </c>
    </row>
    <row r="14" spans="1:9" ht="12" x14ac:dyDescent="0.2">
      <c r="A14" s="57" t="s">
        <v>103</v>
      </c>
      <c r="B14" s="57"/>
      <c r="C14" s="57"/>
      <c r="D14" s="57"/>
      <c r="E14" s="58">
        <f>E12</f>
        <v>1081.29</v>
      </c>
      <c r="F14" s="58">
        <f>F12</f>
        <v>0</v>
      </c>
      <c r="G14" s="58">
        <f>(E14 - F14)</f>
        <v>1081.29</v>
      </c>
      <c r="H14" s="58">
        <f>H12</f>
        <v>1297.55</v>
      </c>
      <c r="I14" s="58">
        <f>I12</f>
        <v>216.26</v>
      </c>
    </row>
    <row r="21" spans="2:5" ht="12" x14ac:dyDescent="0.2">
      <c r="B21" s="59" t="s">
        <v>228</v>
      </c>
      <c r="C21" s="60"/>
      <c r="D21" s="60"/>
      <c r="E21" s="61">
        <f>E1-E14</f>
        <v>8918.7099999999991</v>
      </c>
    </row>
  </sheetData>
  <mergeCells count="4">
    <mergeCell ref="A3:I3"/>
    <mergeCell ref="A4:I4"/>
    <mergeCell ref="A5:I5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Ledger Detail</vt:lpstr>
      <vt:lpstr>NHP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2023-08-10T07:28:31Z</dcterms:created>
  <dcterms:modified xsi:type="dcterms:W3CDTF">2023-09-19T09:30:37Z</dcterms:modified>
</cp:coreProperties>
</file>