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Detailed Account Transacti" sheetId="1" r:id="rId1"/>
    <sheet name="NHP" sheetId="2" r:id="rId2"/>
  </sheets>
  <definedNames/>
  <calcPr fullCalcOnLoad="1"/>
</workbook>
</file>

<file path=xl/sharedStrings.xml><?xml version="1.0" encoding="utf-8"?>
<sst xmlns="http://schemas.openxmlformats.org/spreadsheetml/2006/main" count="657" uniqueCount="285">
  <si>
    <t>Detailed Account Transaction Report</t>
  </si>
  <si>
    <t>Chiseldon Parish Council</t>
  </si>
  <si>
    <t>From 1 June 2023 to 30 June 2023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</si>
  <si>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</si>
  <si>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</si>
  <si>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</si>
  <si>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</si>
  <si>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</si>
  <si>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</si>
  <si>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</si>
  <si>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</si>
  <si>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</si>
  <si>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</si>
  <si>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</si>
  <si>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329</t>
  </si>
  <si>
    <t>Recreation: Waste Collection</t>
  </si>
  <si>
    <t>PAY</t>
  </si>
  <si>
    <t>Direct Debit (ST ENVIRONMENTAWC0) - Rec hall blue wheelie bin container rental per day</t>
  </si>
  <si>
    <t>20% (VAT on Expenses)</t>
  </si>
  <si>
    <t>237</t>
  </si>
  <si>
    <t>Kings Coronation Event 2023</t>
  </si>
  <si>
    <t>Direct Debit (ST ENVIRONMENTAWC0) - Bin rental L0240 for coronation</t>
  </si>
  <si>
    <t>Direct Debit (ST ENVIRONMENTAWC0) - Bin rental L1100 for coronation</t>
  </si>
  <si>
    <t>353</t>
  </si>
  <si>
    <t>Environment: Gas and Electricity - Chapel</t>
  </si>
  <si>
    <t>EDF The old chapel elec monthly DD</t>
  </si>
  <si>
    <t>5% (VAT on Expenses)</t>
  </si>
  <si>
    <t>333</t>
  </si>
  <si>
    <t>Recreation: Gas and Electricity - Rec Hall &amp; Pavillion</t>
  </si>
  <si>
    <t>EDF Pavilion elec monthly DD</t>
  </si>
  <si>
    <t>EDF Rec Hall elec monthly DD</t>
  </si>
  <si>
    <t>512</t>
  </si>
  <si>
    <t>Finance: IT - PC, virus, email, domain name &amp; Xero</t>
  </si>
  <si>
    <t>504</t>
  </si>
  <si>
    <t>Finance: Telephone and Broadband</t>
  </si>
  <si>
    <t>326</t>
  </si>
  <si>
    <t>Recreation: Building Maintenance</t>
  </si>
  <si>
    <t>351</t>
  </si>
  <si>
    <t>Environment: Hedge Trimming and Grass cutting</t>
  </si>
  <si>
    <t>No VAT</t>
  </si>
  <si>
    <t>360</t>
  </si>
  <si>
    <t>Environment: General Maintenance</t>
  </si>
  <si>
    <t>239</t>
  </si>
  <si>
    <t>Marquee Hire Admin Charge</t>
  </si>
  <si>
    <t>357</t>
  </si>
  <si>
    <t>Environment: Cemetery Maintenance</t>
  </si>
  <si>
    <t>330</t>
  </si>
  <si>
    <t>Recreation: Grounds Maintenance</t>
  </si>
  <si>
    <t>511</t>
  </si>
  <si>
    <t>Finance: Professional Fees</t>
  </si>
  <si>
    <t>Internal audit year end 2022-23</t>
  </si>
  <si>
    <t>205</t>
  </si>
  <si>
    <t>King's Coronation Event Income</t>
  </si>
  <si>
    <t>INV</t>
  </si>
  <si>
    <t>201</t>
  </si>
  <si>
    <t>Environment: Allotments income</t>
  </si>
  <si>
    <t>204</t>
  </si>
  <si>
    <t>EGPA - Allotment deposits</t>
  </si>
  <si>
    <t>238</t>
  </si>
  <si>
    <t>Marquee Hire Admin Income</t>
  </si>
  <si>
    <t>20% (VAT on Income)</t>
  </si>
  <si>
    <t>234</t>
  </si>
  <si>
    <t>Charity income for hiring of Marquee</t>
  </si>
  <si>
    <t>363</t>
  </si>
  <si>
    <t>Environment - Water Supply</t>
  </si>
  <si>
    <t>Chapel water</t>
  </si>
  <si>
    <t>202</t>
  </si>
  <si>
    <t>Environment:Cemetery income</t>
  </si>
  <si>
    <t>Exempt Income</t>
  </si>
  <si>
    <t>334</t>
  </si>
  <si>
    <t>Recreation: Water</t>
  </si>
  <si>
    <t>Rec ground water</t>
  </si>
  <si>
    <t>228</t>
  </si>
  <si>
    <t>Expenditure of Parish Council grant fund</t>
  </si>
  <si>
    <t>Memory cafe hall hire, July-Sept 3 x 2 hour sessions</t>
  </si>
  <si>
    <t>522</t>
  </si>
  <si>
    <t>Memberships and Subscriptions</t>
  </si>
  <si>
    <t>367</t>
  </si>
  <si>
    <t>EGPA - STORM costs</t>
  </si>
  <si>
    <t>352</t>
  </si>
  <si>
    <t>Environment: Dog and Litter bins</t>
  </si>
  <si>
    <t>361</t>
  </si>
  <si>
    <t>Environment:Litter Picking</t>
  </si>
  <si>
    <t>270</t>
  </si>
  <si>
    <t>Interest Income</t>
  </si>
  <si>
    <t>Interest</t>
  </si>
  <si>
    <t>324</t>
  </si>
  <si>
    <t>Christmas Tree Elec Supply</t>
  </si>
  <si>
    <t>Christmas tree supply standing charge May</t>
  </si>
  <si>
    <t>350</t>
  </si>
  <si>
    <t>Environment: WARP</t>
  </si>
  <si>
    <t>Washpool annual insurance cover</t>
  </si>
  <si>
    <t>331</t>
  </si>
  <si>
    <t>Recreation: CVPA general Maintenance</t>
  </si>
  <si>
    <t>341</t>
  </si>
  <si>
    <t>Planning: Neighbourhood Plan Grant Expenditure</t>
  </si>
  <si>
    <t>235</t>
  </si>
  <si>
    <t>Donation from Marquee Hire to Wiltshire Air Ambulance</t>
  </si>
  <si>
    <t>210</t>
  </si>
  <si>
    <t>Recreation:Hall Hire income</t>
  </si>
  <si>
    <t>Refund from Microsoft annual package</t>
  </si>
  <si>
    <t>825</t>
  </si>
  <si>
    <t>PAYE &amp; NI Payable (HMRC)</t>
  </si>
  <si>
    <t>513</t>
  </si>
  <si>
    <t>Finance: Other</t>
  </si>
  <si>
    <t>354</t>
  </si>
  <si>
    <t>Environment: Building Maintenance</t>
  </si>
  <si>
    <t>509</t>
  </si>
  <si>
    <t>Finance: Staff only expenses</t>
  </si>
  <si>
    <t>505</t>
  </si>
  <si>
    <t>Finance: Stationery</t>
  </si>
  <si>
    <t>366</t>
  </si>
  <si>
    <t>EGPA: Misc Expenditure</t>
  </si>
  <si>
    <t>356</t>
  </si>
  <si>
    <t>Environment: Cleaning</t>
  </si>
  <si>
    <t>858</t>
  </si>
  <si>
    <t>Pensions Payable</t>
  </si>
  <si>
    <t>Xero monthly fees</t>
  </si>
  <si>
    <t>Allotment water</t>
  </si>
  <si>
    <t>Phone and Broadband</t>
  </si>
  <si>
    <t>508</t>
  </si>
  <si>
    <t>Finance: Website, Marketing, flyers &amp; leaflets, advertisements</t>
  </si>
  <si>
    <t>Monthly website fees</t>
  </si>
  <si>
    <t>CN</t>
  </si>
  <si>
    <t>814</t>
  </si>
  <si>
    <t>Wages Payable - Payroll</t>
  </si>
  <si>
    <t>501</t>
  </si>
  <si>
    <t>Finance: Courses and Training</t>
  </si>
  <si>
    <t>RFO course in Dec: Winning strategies for the funding game</t>
  </si>
  <si>
    <t>507</t>
  </si>
  <si>
    <t>Finance: Staff salary only</t>
  </si>
  <si>
    <t>MJ</t>
  </si>
  <si>
    <t>482</t>
  </si>
  <si>
    <t>Pensions Costs</t>
  </si>
  <si>
    <t>Total</t>
  </si>
  <si>
    <t>Direct Debit (ST ENVIRONMENTAWC0) - Delivery per job - L1101 extra bins for coronation</t>
  </si>
  <si>
    <t>Domain</t>
  </si>
  <si>
    <t>Viop Bronze</t>
  </si>
  <si>
    <t>Text/call charges as per attached itemised statement</t>
  </si>
  <si>
    <t>Handyman Hours: Strimmed grass around all planters</t>
  </si>
  <si>
    <t>Handyman Hours: Putting up notices &amp; checked table tennis equip in Rec hall</t>
  </si>
  <si>
    <t>Handyman Hours: Checked marquees, handed out marquees and received them back again</t>
  </si>
  <si>
    <t>Handyman Hours: Securing gravestones in cemeteries</t>
  </si>
  <si>
    <t>Handyman Hours: Sprayed weeds around Rec hall &amp; supported willow tree with a cane</t>
  </si>
  <si>
    <t>Handyman Hours: Return stage to school. Tidied  up garage &amp; rec hall after event.</t>
  </si>
  <si>
    <t>Handyman Expenses: Receipt 1: Tree stakes &amp; garden wire</t>
  </si>
  <si>
    <t>Handyman Expenses: Receipt 2: Tree poles &amp; tension wire</t>
  </si>
  <si>
    <t>Handyman Expenses: Receipt 3: Tree poles &amp; garden stakes</t>
  </si>
  <si>
    <t>Handyman Expenses: Receipt 4: Tree poles &amp; wooden posts</t>
  </si>
  <si>
    <t>Handyman Expenses: Receipt 5: Refund tension wire</t>
  </si>
  <si>
    <t>Donation of £300 for M&amp;S vouchers to be used as prizes at King's coronation event. 1x £100 &amp; 4 x £51</t>
  </si>
  <si>
    <t>Allotment plot 2A rent, 50% after April</t>
  </si>
  <si>
    <t>Allotment plot 2A deposit new lease</t>
  </si>
  <si>
    <t>Staff costs to issue marquees x2 and receive on return</t>
  </si>
  <si>
    <t>Hire of Marquee x 2 per 24 hrs, on Saturday 22nd July</t>
  </si>
  <si>
    <t>Pre -purchase of burial plot N17 in the Sir Henry Calley Memorial Garden</t>
  </si>
  <si>
    <t>WALC annual subs</t>
  </si>
  <si>
    <t>NALC annual subs</t>
  </si>
  <si>
    <t>Storm Facilities M - PPM May</t>
  </si>
  <si>
    <t>Storm Facilities M - PAT Testing</t>
  </si>
  <si>
    <t>Allbuild - Collection of waste from bins at Rec Grounds</t>
  </si>
  <si>
    <t>Allbuild - Waste litter bins</t>
  </si>
  <si>
    <t>Allbuild - Litter picking within parish</t>
  </si>
  <si>
    <t>Allbuild - Dog waste bins</t>
  </si>
  <si>
    <t>Allbuild - Grass cutting within parish</t>
  </si>
  <si>
    <t>Clerk's Expenses - M&amp;S vouchers for King's coronation raffle</t>
  </si>
  <si>
    <t>Burial costs in plot N8 SHCMG</t>
  </si>
  <si>
    <t>Envisage - May grass cutting Rec Ground</t>
  </si>
  <si>
    <t>Envisage - May grass cutting CVPA</t>
  </si>
  <si>
    <t>Envisage - May grass cutting SHCMG and Butts Road</t>
  </si>
  <si>
    <t>Envisage - 2 cuts of the churchyard</t>
  </si>
  <si>
    <t>Andrea Pellegram - NHP. Local Nature Recovery policy, in-person SG meeting, V4 draft, draft letters for Clerk to send requesting SEA Screening and LGS consultation</t>
  </si>
  <si>
    <t>Donation to Wiltshire Air Ambulance for 2 marquees hired x 2 external events in May</t>
  </si>
  <si>
    <t>Donation to Wiltshire Air Ambulance for CPC hire of 1 marquee at our King's Coronation event on 29th April</t>
  </si>
  <si>
    <t>Rec Hall day time hourly rate hall hire on Sunday 9th July, from 10am-2pm</t>
  </si>
  <si>
    <t>HMRC Cumbernauld - June salaries</t>
  </si>
  <si>
    <t>Swindon Borough Council. Recharge for the cost of the uncontested elections on 4 May 2024</t>
  </si>
  <si>
    <t>Crannis Technology - Attending sites to diagnose faults client identified</t>
  </si>
  <si>
    <t>Crannis Technology - Rec Hall Gents Toilets – Light has burnt out. This fitting is filled with water. New fitting required</t>
  </si>
  <si>
    <t>Crannis Technology - Rec Hall Lights works - Min Site Charge - Labour to replace light filled with water (due to poor maintenance) and waste management of failed fitting</t>
  </si>
  <si>
    <t>Crannis Technology - Chapel Lights works - Min Site Charge - Labour to replace both lights and waste management of failed fittings</t>
  </si>
  <si>
    <t>Clerk's June expenses: Fuel costs to Chiseldon from Avebury for internal audit. 45p per mile. 11 miles each way</t>
  </si>
  <si>
    <t>Clerk's June expenses: Postage to SBC</t>
  </si>
  <si>
    <t>Clerk's June expenses: Sponges for church fete</t>
  </si>
  <si>
    <t>Clerk's June expenses: Table tennis bats</t>
  </si>
  <si>
    <t>Clerk's June expenses: Mileage to West Lavington for conference. 45p per mile. 12 miles each way</t>
  </si>
  <si>
    <t>Clerk's June expenses: Stamps. 8 x 2nd class</t>
  </si>
  <si>
    <t>Clerk's June expenses: Postage of Chairmans chains and 2nd class stamps</t>
  </si>
  <si>
    <t>Clerk's June expenses: Henry Hoover for cleaner</t>
  </si>
  <si>
    <t>Clerk's June expenses: Henry hoover bags</t>
  </si>
  <si>
    <t>Staff costs to issue marquee and receive on return. Retrospective invoice for CPC King's coronation marquee hire on 29th April 2024</t>
  </si>
  <si>
    <t>Hire of Marquee per 24 hrs. Retrospective invoice for CPC King's coronation marquee  hire on 29th April 2024</t>
  </si>
  <si>
    <t>Placement of  burial Memorial Stone, plot N80 at SHCMG</t>
  </si>
  <si>
    <t>Placement of  burial Memorial Stone at plot W556 in Butts Road Cemetery</t>
  </si>
  <si>
    <t>Pension contribution CPC % staff Nest Pensions May</t>
  </si>
  <si>
    <t>Staff payment Nest Pensions May</t>
  </si>
  <si>
    <t>Wages journal (Gross Salary)</t>
  </si>
  <si>
    <t>Wages journal (Employer NI)</t>
  </si>
  <si>
    <t>Wages journal (Employers Pension payments)</t>
  </si>
  <si>
    <t>Wages journal (Net Salary)</t>
  </si>
  <si>
    <t>Wages journal (Total to HMRC)</t>
  </si>
  <si>
    <t>Wages journal (Total Pension Payments Ers &amp; Ees)</t>
  </si>
  <si>
    <t>Unity service charges for 3 Quarters</t>
  </si>
  <si>
    <t>Unity transaction charges</t>
  </si>
  <si>
    <t>Unity cheque clearing charges Apr-Jun</t>
  </si>
  <si>
    <t>RFO June Expenses: Epson multi printer ink</t>
  </si>
  <si>
    <t xml:space="preserve">Credit Note. Transfer ownership of burial deed for plot w556 at Butts Road Cemetery </t>
  </si>
  <si>
    <t>June staff salaries</t>
  </si>
  <si>
    <t>Income (or refund, discount etc)</t>
  </si>
  <si>
    <t>From allocated reserved funds</t>
  </si>
  <si>
    <t>MJ - manual journals</t>
  </si>
  <si>
    <t>From CPC grant fund</t>
  </si>
  <si>
    <t>From unallocated reserved funds</t>
  </si>
  <si>
    <t>Hire of Marquee and Donations to Wiltshire Air Ambulance</t>
  </si>
  <si>
    <t xml:space="preserve"> </t>
  </si>
  <si>
    <t>Of which:</t>
  </si>
  <si>
    <t>Allocated Reserves</t>
  </si>
  <si>
    <t>See additional tabs</t>
  </si>
  <si>
    <t>A</t>
  </si>
  <si>
    <t>Recreation Ground Drainage</t>
  </si>
  <si>
    <t>No change</t>
  </si>
  <si>
    <t>B</t>
  </si>
  <si>
    <t>Recreation Hall Replacement</t>
  </si>
  <si>
    <t>C</t>
  </si>
  <si>
    <t>Draycot Foliat Parking</t>
  </si>
  <si>
    <t>D</t>
  </si>
  <si>
    <t>Windmill Piece Parking</t>
  </si>
  <si>
    <t>E</t>
  </si>
  <si>
    <t>Neighbourhood Plan CPC Funds</t>
  </si>
  <si>
    <t>F</t>
  </si>
  <si>
    <t>Neighbourhood Plan Groundwork Grant</t>
  </si>
  <si>
    <t>G</t>
  </si>
  <si>
    <t>Planning - New SID</t>
  </si>
  <si>
    <t>H</t>
  </si>
  <si>
    <t>BMX/Pump Track</t>
  </si>
  <si>
    <t>I</t>
  </si>
  <si>
    <t>CVPA Fund - Skate Park</t>
  </si>
  <si>
    <t>J</t>
  </si>
  <si>
    <t>CVPA Fund - Muga Goals</t>
  </si>
  <si>
    <t>Allocated Reserves Subtotal</t>
  </si>
  <si>
    <t>A+B+C+D+E+F+G+H+I+J</t>
  </si>
  <si>
    <t>Total Reserves</t>
  </si>
  <si>
    <t>2+3</t>
  </si>
  <si>
    <t>Santander bank account as of 30th June 2023</t>
  </si>
  <si>
    <t>Unity bank account as of 30th June 2023</t>
  </si>
  <si>
    <t>Savings Account as of 30th June 2023</t>
  </si>
  <si>
    <t>(VAT refund due for April, May &amp; June)</t>
  </si>
  <si>
    <t>Total funds at 30th June 2023</t>
  </si>
  <si>
    <t>Invoices over £500 or annual contracts over £5,000 per year</t>
  </si>
  <si>
    <t>Committee</t>
  </si>
  <si>
    <t>Beneficiary</t>
  </si>
  <si>
    <t>ü</t>
  </si>
  <si>
    <t>EGPA</t>
  </si>
  <si>
    <t>Allbuild</t>
  </si>
  <si>
    <t>EDF</t>
  </si>
  <si>
    <t>Handyman</t>
  </si>
  <si>
    <t>Finance</t>
  </si>
  <si>
    <t>HMRC</t>
  </si>
  <si>
    <t>Envisage</t>
  </si>
  <si>
    <t>Clerk &amp; RFO</t>
  </si>
  <si>
    <t>SN4 LTD - Remedial elec work at the rec hall &amp; pavilion</t>
  </si>
  <si>
    <t>Storm Facilities M - PPM June</t>
  </si>
  <si>
    <t>Planning: Neighbourhood Plan Grant Expenditure Transactions</t>
  </si>
  <si>
    <t>For the period 1 April 2023 to 31 March 2024</t>
  </si>
  <si>
    <t>Source</t>
  </si>
  <si>
    <t>Description</t>
  </si>
  <si>
    <t>Debit</t>
  </si>
  <si>
    <t>Credit</t>
  </si>
  <si>
    <t>Running Balance</t>
  </si>
  <si>
    <t>Spend Money</t>
  </si>
  <si>
    <t>B/P to: Andrea Pellegram - Technical and professional support for the preparation of the NHP. Reports and emails regarding Local Nature Recovery policy, census data</t>
  </si>
  <si>
    <t>Technical and professional support for the preparation of the NHP. Reports and emails regarding Local Nature Recovery policy, census data</t>
  </si>
  <si>
    <t>Total Planning: Neighbourhood Plan Grant Expenditure</t>
  </si>
  <si>
    <t>Neighbourhood Plan CPC Funds Remaining</t>
  </si>
  <si>
    <t>B/P to: Andrea Pellegram - Technical and professional support for the preparation of the NHP. Local Nature Recovery policy, in-person SG meeting, V4 draft, draft letters for
Clerk to send requesting SEA Screening and LGS consultation</t>
  </si>
  <si>
    <t>Technical and professional support for the preparation of the NHP. Local Nature Recovery policy, in-person SG meeting, V4 draft, draft letters for Clerk to send requesting SEA Screening and LGS consultation</t>
  </si>
  <si>
    <t>Minus £824.63 for NHP progress, see NHP tab</t>
  </si>
  <si>
    <t>WALC</t>
  </si>
  <si>
    <t>NALC</t>
  </si>
  <si>
    <t>Planning</t>
  </si>
  <si>
    <t>Andrea Pellegram</t>
  </si>
  <si>
    <t>Gallagher</t>
  </si>
  <si>
    <t>Unallocated Reserves</t>
  </si>
  <si>
    <t>Total funds in the bank accounts minus the allocated reserves figure (1-2). Should not fall below 50% of current precept</t>
  </si>
  <si>
    <t>Chiseldon Parish Council Approved Full Council Meeting July 2023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</si>
</sst>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  <numFmt numFmtId="173" formatCode="dd\ mmm\ yyyy"/>
    <numFmt numFmtId="174" formatCode="#,##0.00;\(#,##0.00\)"/>
  </numFmts>
  <fonts count="6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Wingdings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Wingdings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EBEBEB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8" fontId="0" fillId="0" borderId="0" xfId="0" applyNumberFormat="1" applyAlignment="1">
      <alignment vertical="center"/>
    </xf>
    <xf numFmtId="0" fontId="53" fillId="0" borderId="0" xfId="0" applyFont="1" applyAlignment="1">
      <alignment horizont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2" fillId="0" borderId="0" xfId="0" applyFont="1" applyAlignment="1">
      <alignment vertical="top" wrapText="1"/>
    </xf>
    <xf numFmtId="0" fontId="0" fillId="17" borderId="0" xfId="0" applyFill="1" applyAlignment="1">
      <alignment vertical="center"/>
    </xf>
    <xf numFmtId="0" fontId="0" fillId="15" borderId="0" xfId="0" applyFill="1" applyAlignment="1">
      <alignment vertical="center"/>
    </xf>
    <xf numFmtId="0" fontId="5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  <xf numFmtId="0" fontId="0" fillId="36" borderId="0" xfId="0" applyFill="1" applyAlignment="1">
      <alignment vertical="center"/>
    </xf>
    <xf numFmtId="164" fontId="0" fillId="37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37" borderId="0" xfId="0" applyNumberFormat="1" applyFont="1" applyFill="1" applyBorder="1" applyAlignment="1" applyProtection="1">
      <alignment vertical="center"/>
      <protection/>
    </xf>
    <xf numFmtId="164" fontId="1" fillId="33" borderId="0" xfId="0" applyNumberFormat="1" applyFont="1" applyFill="1" applyBorder="1" applyAlignment="1" applyProtection="1">
      <alignment vertical="center" wrapText="1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164" fontId="1" fillId="36" borderId="0" xfId="0" applyNumberFormat="1" applyFont="1" applyFill="1" applyBorder="1" applyAlignment="1" applyProtection="1">
      <alignment vertical="center"/>
      <protection/>
    </xf>
    <xf numFmtId="164" fontId="1" fillId="17" borderId="0" xfId="0" applyNumberFormat="1" applyFont="1" applyFill="1" applyBorder="1" applyAlignment="1" applyProtection="1">
      <alignment vertical="center"/>
      <protection/>
    </xf>
    <xf numFmtId="164" fontId="1" fillId="34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56" fillId="8" borderId="0" xfId="0" applyFont="1" applyFill="1" applyAlignment="1">
      <alignment vertical="center"/>
    </xf>
    <xf numFmtId="0" fontId="56" fillId="8" borderId="0" xfId="0" applyFont="1" applyFill="1" applyAlignment="1">
      <alignment/>
    </xf>
    <xf numFmtId="8" fontId="56" fillId="8" borderId="0" xfId="0" applyNumberFormat="1" applyFont="1" applyFill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4" fillId="0" borderId="0" xfId="0" applyFont="1" applyAlignment="1">
      <alignment/>
    </xf>
    <xf numFmtId="173" fontId="0" fillId="0" borderId="0" xfId="0" applyNumberFormat="1" applyAlignment="1">
      <alignment horizontal="left" vertical="center"/>
    </xf>
    <xf numFmtId="174" fontId="0" fillId="0" borderId="0" xfId="0" applyNumberFormat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/>
    </xf>
    <xf numFmtId="8" fontId="3" fillId="33" borderId="0" xfId="0" applyNumberFormat="1" applyFont="1" applyFill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right" vertical="center"/>
    </xf>
    <xf numFmtId="173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74" fontId="0" fillId="0" borderId="12" xfId="0" applyNumberFormat="1" applyBorder="1" applyAlignment="1">
      <alignment horizontal="right" vertical="center"/>
    </xf>
    <xf numFmtId="0" fontId="59" fillId="0" borderId="12" xfId="0" applyFont="1" applyBorder="1" applyAlignment="1">
      <alignment vertical="center"/>
    </xf>
    <xf numFmtId="174" fontId="59" fillId="0" borderId="12" xfId="0" applyNumberFormat="1" applyFont="1" applyBorder="1" applyAlignment="1">
      <alignment horizontal="right" vertical="center"/>
    </xf>
    <xf numFmtId="0" fontId="59" fillId="27" borderId="13" xfId="0" applyFont="1" applyFill="1" applyBorder="1" applyAlignment="1">
      <alignment vertical="center"/>
    </xf>
    <xf numFmtId="174" fontId="59" fillId="27" borderId="13" xfId="0" applyNumberFormat="1" applyFont="1" applyFill="1" applyBorder="1" applyAlignment="1">
      <alignment horizontal="right" vertical="center"/>
    </xf>
    <xf numFmtId="8" fontId="0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8" fontId="55" fillId="0" borderId="0" xfId="0" applyNumberFormat="1" applyFont="1" applyFill="1" applyAlignment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6" fillId="0" borderId="11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125" sqref="I125"/>
    </sheetView>
  </sheetViews>
  <sheetFormatPr defaultColWidth="9.140625" defaultRowHeight="12.75" customHeight="1"/>
  <cols>
    <col min="1" max="1" width="5.00390625" style="0" customWidth="1"/>
    <col min="2" max="2" width="31.421875" style="0" customWidth="1"/>
    <col min="3" max="3" width="9.7109375" style="0" customWidth="1"/>
    <col min="4" max="4" width="6.57421875" style="0" customWidth="1"/>
    <col min="5" max="5" width="67.57421875" style="0" customWidth="1"/>
    <col min="6" max="6" width="10.7109375" style="0" customWidth="1"/>
    <col min="7" max="7" width="12.7109375" style="0" customWidth="1"/>
    <col min="8" max="8" width="32.7109375" style="0" customWidth="1"/>
    <col min="9" max="9" width="11.140625" style="0" bestFit="1" customWidth="1"/>
    <col min="10" max="10" width="18.7109375" style="0" bestFit="1" customWidth="1"/>
    <col min="11" max="11" width="18.28125" style="0" customWidth="1"/>
    <col min="12" max="12" width="15.421875" style="0" customWidth="1"/>
    <col min="13" max="14" width="11.28125" style="0" customWidth="1"/>
  </cols>
  <sheetData>
    <row r="1" spans="1:11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.75" customHeight="1">
      <c r="A2" s="64" t="s">
        <v>284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5" ht="52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5" t="s">
        <v>248</v>
      </c>
      <c r="M4" s="26" t="s">
        <v>249</v>
      </c>
      <c r="N4" s="26" t="s">
        <v>250</v>
      </c>
      <c r="O4" s="2"/>
    </row>
    <row r="5" spans="1:15" ht="12.75" customHeight="1">
      <c r="A5" s="1" t="s">
        <v>14</v>
      </c>
      <c r="B5" s="1" t="s">
        <v>15</v>
      </c>
      <c r="C5" s="4">
        <v>45082</v>
      </c>
      <c r="D5" s="1" t="s">
        <v>16</v>
      </c>
      <c r="E5" s="1" t="s">
        <v>17</v>
      </c>
      <c r="F5" s="1">
        <f aca="true" t="shared" si="0" ref="F5:F36">H5+G5</f>
        <v>-2.52</v>
      </c>
      <c r="G5" s="1">
        <v>-0.42</v>
      </c>
      <c r="H5" s="1">
        <v>-2.1</v>
      </c>
      <c r="I5" s="3">
        <v>0.2</v>
      </c>
      <c r="J5" s="1" t="s">
        <v>18</v>
      </c>
      <c r="K5" s="1"/>
      <c r="M5" s="27"/>
      <c r="N5" s="27"/>
      <c r="O5" s="2"/>
    </row>
    <row r="6" spans="1:15" ht="12.75" customHeight="1">
      <c r="A6" s="1" t="s">
        <v>19</v>
      </c>
      <c r="B6" s="1" t="s">
        <v>20</v>
      </c>
      <c r="C6" s="4">
        <v>45082</v>
      </c>
      <c r="D6" s="1" t="s">
        <v>16</v>
      </c>
      <c r="E6" s="29" t="s">
        <v>21</v>
      </c>
      <c r="F6" s="1">
        <f t="shared" si="0"/>
        <v>-0.5</v>
      </c>
      <c r="G6" s="1">
        <v>-0.08</v>
      </c>
      <c r="H6" s="1">
        <v>-0.42</v>
      </c>
      <c r="I6" s="3">
        <v>0.2</v>
      </c>
      <c r="J6" s="1" t="s">
        <v>18</v>
      </c>
      <c r="K6" s="1"/>
      <c r="L6" s="10"/>
      <c r="M6" s="27"/>
      <c r="N6" s="27"/>
      <c r="O6" s="2"/>
    </row>
    <row r="7" spans="1:15" ht="12.75" customHeight="1">
      <c r="A7" s="1" t="s">
        <v>19</v>
      </c>
      <c r="B7" s="1" t="s">
        <v>20</v>
      </c>
      <c r="C7" s="4">
        <v>45082</v>
      </c>
      <c r="D7" s="1" t="s">
        <v>16</v>
      </c>
      <c r="E7" s="29" t="s">
        <v>22</v>
      </c>
      <c r="F7" s="1">
        <f t="shared" si="0"/>
        <v>-0.54</v>
      </c>
      <c r="G7" s="1">
        <v>-0.09</v>
      </c>
      <c r="H7" s="1">
        <v>-0.45</v>
      </c>
      <c r="I7" s="3">
        <v>0.2</v>
      </c>
      <c r="J7" s="1" t="s">
        <v>18</v>
      </c>
      <c r="K7" s="1"/>
      <c r="L7" s="10"/>
      <c r="M7" s="27"/>
      <c r="N7" s="27"/>
      <c r="O7" s="2"/>
    </row>
    <row r="8" spans="1:15" ht="12.75" customHeight="1">
      <c r="A8" s="1" t="s">
        <v>19</v>
      </c>
      <c r="B8" s="1" t="s">
        <v>20</v>
      </c>
      <c r="C8" s="4">
        <v>45082</v>
      </c>
      <c r="D8" s="1" t="s">
        <v>16</v>
      </c>
      <c r="E8" s="29" t="s">
        <v>135</v>
      </c>
      <c r="F8" s="1">
        <f t="shared" si="0"/>
        <v>-144</v>
      </c>
      <c r="G8" s="1">
        <v>-24</v>
      </c>
      <c r="H8" s="1">
        <v>-120</v>
      </c>
      <c r="I8" s="3">
        <v>0.2</v>
      </c>
      <c r="J8" s="1" t="s">
        <v>18</v>
      </c>
      <c r="K8" s="1"/>
      <c r="L8" s="10"/>
      <c r="M8" s="27"/>
      <c r="N8" s="27"/>
      <c r="O8" s="2"/>
    </row>
    <row r="9" spans="1:15" ht="12.75" customHeight="1">
      <c r="A9" s="1" t="s">
        <v>23</v>
      </c>
      <c r="B9" s="1" t="s">
        <v>24</v>
      </c>
      <c r="C9" s="4">
        <v>45082</v>
      </c>
      <c r="D9" s="1" t="s">
        <v>16</v>
      </c>
      <c r="E9" s="1" t="s">
        <v>25</v>
      </c>
      <c r="F9" s="1">
        <f t="shared" si="0"/>
        <v>-208.58</v>
      </c>
      <c r="G9" s="1">
        <v>-9.93</v>
      </c>
      <c r="H9" s="1">
        <v>-198.65</v>
      </c>
      <c r="I9" s="3">
        <v>0.05</v>
      </c>
      <c r="J9" s="1" t="s">
        <v>26</v>
      </c>
      <c r="K9" s="1"/>
      <c r="L9" s="10" t="s">
        <v>251</v>
      </c>
      <c r="M9" s="27" t="s">
        <v>252</v>
      </c>
      <c r="N9" t="s">
        <v>254</v>
      </c>
      <c r="O9" s="2"/>
    </row>
    <row r="10" spans="1:15" ht="12.75" customHeight="1">
      <c r="A10" s="1" t="s">
        <v>27</v>
      </c>
      <c r="B10" s="1" t="s">
        <v>28</v>
      </c>
      <c r="C10" s="4">
        <v>45082</v>
      </c>
      <c r="D10" s="1" t="s">
        <v>16</v>
      </c>
      <c r="E10" s="1" t="s">
        <v>29</v>
      </c>
      <c r="F10" s="1">
        <f t="shared" si="0"/>
        <v>-83.86999999999999</v>
      </c>
      <c r="G10" s="1">
        <v>-3.99</v>
      </c>
      <c r="H10" s="1">
        <v>-79.88</v>
      </c>
      <c r="I10" s="3">
        <v>0.05</v>
      </c>
      <c r="J10" s="1" t="s">
        <v>26</v>
      </c>
      <c r="K10" s="1"/>
      <c r="L10" s="10" t="s">
        <v>251</v>
      </c>
      <c r="M10" s="27" t="s">
        <v>252</v>
      </c>
      <c r="N10" t="s">
        <v>254</v>
      </c>
      <c r="O10" s="2"/>
    </row>
    <row r="11" spans="1:15" ht="12.75" customHeight="1">
      <c r="A11" s="1" t="s">
        <v>27</v>
      </c>
      <c r="B11" s="1" t="s">
        <v>28</v>
      </c>
      <c r="C11" s="4">
        <v>45082</v>
      </c>
      <c r="D11" s="1" t="s">
        <v>16</v>
      </c>
      <c r="E11" s="1" t="s">
        <v>30</v>
      </c>
      <c r="F11" s="1">
        <f t="shared" si="0"/>
        <v>-152</v>
      </c>
      <c r="G11" s="1">
        <v>-7.24</v>
      </c>
      <c r="H11" s="1">
        <v>-144.76</v>
      </c>
      <c r="I11" s="3">
        <v>0.05</v>
      </c>
      <c r="J11" s="1" t="s">
        <v>26</v>
      </c>
      <c r="K11" s="1"/>
      <c r="L11" s="10" t="s">
        <v>251</v>
      </c>
      <c r="M11" s="27" t="s">
        <v>252</v>
      </c>
      <c r="N11" t="s">
        <v>254</v>
      </c>
      <c r="O11" s="2"/>
    </row>
    <row r="12" spans="1:15" ht="12.75" customHeight="1">
      <c r="A12" s="1" t="s">
        <v>31</v>
      </c>
      <c r="B12" s="1" t="s">
        <v>32</v>
      </c>
      <c r="C12" s="4">
        <v>45085</v>
      </c>
      <c r="D12" s="1" t="s">
        <v>16</v>
      </c>
      <c r="E12" s="1" t="s">
        <v>136</v>
      </c>
      <c r="F12" s="1">
        <f t="shared" si="0"/>
        <v>-7.2</v>
      </c>
      <c r="G12" s="1">
        <v>-1.2</v>
      </c>
      <c r="H12" s="1">
        <v>-6</v>
      </c>
      <c r="I12" s="3">
        <v>0.2</v>
      </c>
      <c r="J12" s="1" t="s">
        <v>18</v>
      </c>
      <c r="K12" s="1"/>
      <c r="O12" s="2"/>
    </row>
    <row r="13" spans="1:15" ht="12.75" customHeight="1">
      <c r="A13" s="1" t="s">
        <v>33</v>
      </c>
      <c r="B13" s="1" t="s">
        <v>34</v>
      </c>
      <c r="C13" s="4">
        <v>45085</v>
      </c>
      <c r="D13" s="1" t="s">
        <v>16</v>
      </c>
      <c r="E13" s="1" t="s">
        <v>137</v>
      </c>
      <c r="F13" s="1">
        <f t="shared" si="0"/>
        <v>-1.44</v>
      </c>
      <c r="G13" s="1">
        <v>-0.24</v>
      </c>
      <c r="H13" s="1">
        <v>-1.2</v>
      </c>
      <c r="I13" s="3">
        <v>0.2</v>
      </c>
      <c r="J13" s="1" t="s">
        <v>18</v>
      </c>
      <c r="K13" s="1"/>
      <c r="O13" s="2"/>
    </row>
    <row r="14" spans="1:15" ht="12.75" customHeight="1">
      <c r="A14" s="1" t="s">
        <v>33</v>
      </c>
      <c r="B14" s="1" t="s">
        <v>34</v>
      </c>
      <c r="C14" s="4">
        <v>45085</v>
      </c>
      <c r="D14" s="1" t="s">
        <v>16</v>
      </c>
      <c r="E14" s="1" t="s">
        <v>138</v>
      </c>
      <c r="F14" s="1">
        <f t="shared" si="0"/>
        <v>-2.08</v>
      </c>
      <c r="G14" s="1">
        <v>-0.35</v>
      </c>
      <c r="H14" s="1">
        <v>-1.73</v>
      </c>
      <c r="I14" s="3">
        <v>0.2</v>
      </c>
      <c r="J14" s="1" t="s">
        <v>18</v>
      </c>
      <c r="K14" s="1"/>
      <c r="O14" s="2"/>
    </row>
    <row r="15" spans="1:15" ht="12.75" customHeight="1">
      <c r="A15" s="1" t="s">
        <v>35</v>
      </c>
      <c r="B15" s="1" t="s">
        <v>36</v>
      </c>
      <c r="C15" s="4">
        <v>45089</v>
      </c>
      <c r="D15" s="1" t="s">
        <v>16</v>
      </c>
      <c r="E15" s="1" t="s">
        <v>260</v>
      </c>
      <c r="F15" s="1">
        <f t="shared" si="0"/>
        <v>-312</v>
      </c>
      <c r="G15" s="1">
        <v>-52</v>
      </c>
      <c r="H15" s="1">
        <v>-260</v>
      </c>
      <c r="I15" s="3">
        <v>0.2</v>
      </c>
      <c r="J15" s="1" t="s">
        <v>18</v>
      </c>
      <c r="K15" s="1"/>
      <c r="L15" s="10"/>
      <c r="M15" s="27"/>
      <c r="N15" s="27"/>
      <c r="O15" s="2"/>
    </row>
    <row r="16" spans="1:15" ht="12.75" customHeight="1">
      <c r="A16" s="1" t="s">
        <v>37</v>
      </c>
      <c r="B16" s="1" t="s">
        <v>38</v>
      </c>
      <c r="C16" s="4">
        <v>45089</v>
      </c>
      <c r="D16" s="1" t="s">
        <v>16</v>
      </c>
      <c r="E16" s="1" t="s">
        <v>139</v>
      </c>
      <c r="F16" s="1">
        <f t="shared" si="0"/>
        <v>-50</v>
      </c>
      <c r="G16" s="1">
        <v>0</v>
      </c>
      <c r="H16" s="1">
        <v>-50</v>
      </c>
      <c r="I16" s="3">
        <v>0</v>
      </c>
      <c r="J16" s="1" t="s">
        <v>39</v>
      </c>
      <c r="K16" s="1"/>
      <c r="L16" s="10" t="s">
        <v>251</v>
      </c>
      <c r="M16" s="27" t="s">
        <v>252</v>
      </c>
      <c r="N16" s="27" t="s">
        <v>255</v>
      </c>
      <c r="O16" s="2"/>
    </row>
    <row r="17" spans="1:15" ht="12.75" customHeight="1">
      <c r="A17" s="1" t="s">
        <v>40</v>
      </c>
      <c r="B17" s="1" t="s">
        <v>41</v>
      </c>
      <c r="C17" s="4">
        <v>45089</v>
      </c>
      <c r="D17" s="1" t="s">
        <v>16</v>
      </c>
      <c r="E17" s="1" t="s">
        <v>140</v>
      </c>
      <c r="F17" s="1">
        <f t="shared" si="0"/>
        <v>-25</v>
      </c>
      <c r="G17" s="1">
        <v>0</v>
      </c>
      <c r="H17" s="1">
        <v>-25</v>
      </c>
      <c r="I17" s="3">
        <v>0</v>
      </c>
      <c r="J17" s="1" t="s">
        <v>39</v>
      </c>
      <c r="K17" s="1"/>
      <c r="L17" s="10" t="s">
        <v>251</v>
      </c>
      <c r="M17" s="27" t="s">
        <v>252</v>
      </c>
      <c r="N17" s="27" t="s">
        <v>255</v>
      </c>
      <c r="O17" s="2"/>
    </row>
    <row r="18" spans="1:15" ht="12.75" customHeight="1">
      <c r="A18" s="1" t="s">
        <v>42</v>
      </c>
      <c r="B18" s="1" t="s">
        <v>43</v>
      </c>
      <c r="C18" s="4">
        <v>45089</v>
      </c>
      <c r="D18" s="1" t="s">
        <v>16</v>
      </c>
      <c r="E18" s="1" t="s">
        <v>141</v>
      </c>
      <c r="F18" s="1">
        <f t="shared" si="0"/>
        <v>-106.25</v>
      </c>
      <c r="G18" s="1">
        <v>0</v>
      </c>
      <c r="H18" s="1">
        <v>-106.25</v>
      </c>
      <c r="I18" s="3">
        <v>0</v>
      </c>
      <c r="J18" s="1" t="s">
        <v>39</v>
      </c>
      <c r="K18" s="1"/>
      <c r="L18" s="10" t="s">
        <v>251</v>
      </c>
      <c r="M18" s="27" t="s">
        <v>252</v>
      </c>
      <c r="N18" s="27" t="s">
        <v>255</v>
      </c>
      <c r="O18" s="2"/>
    </row>
    <row r="19" spans="1:15" ht="12.75" customHeight="1">
      <c r="A19" s="1" t="s">
        <v>44</v>
      </c>
      <c r="B19" s="1" t="s">
        <v>45</v>
      </c>
      <c r="C19" s="4">
        <v>45089</v>
      </c>
      <c r="D19" s="1" t="s">
        <v>16</v>
      </c>
      <c r="E19" s="1" t="s">
        <v>142</v>
      </c>
      <c r="F19" s="1">
        <f t="shared" si="0"/>
        <v>-325</v>
      </c>
      <c r="G19" s="1">
        <v>0</v>
      </c>
      <c r="H19" s="1">
        <v>-325</v>
      </c>
      <c r="I19" s="3">
        <v>0</v>
      </c>
      <c r="J19" s="1" t="s">
        <v>39</v>
      </c>
      <c r="K19" s="1"/>
      <c r="L19" s="10" t="s">
        <v>251</v>
      </c>
      <c r="M19" s="27" t="s">
        <v>252</v>
      </c>
      <c r="N19" s="27" t="s">
        <v>255</v>
      </c>
      <c r="O19" s="2"/>
    </row>
    <row r="20" spans="1:15" ht="12.75" customHeight="1">
      <c r="A20" s="1" t="s">
        <v>46</v>
      </c>
      <c r="B20" s="1" t="s">
        <v>47</v>
      </c>
      <c r="C20" s="4">
        <v>45089</v>
      </c>
      <c r="D20" s="1" t="s">
        <v>16</v>
      </c>
      <c r="E20" s="1" t="s">
        <v>143</v>
      </c>
      <c r="F20" s="1">
        <f t="shared" si="0"/>
        <v>-12.5</v>
      </c>
      <c r="G20" s="1">
        <v>0</v>
      </c>
      <c r="H20" s="1">
        <v>-12.5</v>
      </c>
      <c r="I20" s="3">
        <v>0</v>
      </c>
      <c r="J20" s="1" t="s">
        <v>39</v>
      </c>
      <c r="K20" s="1"/>
      <c r="L20" s="10" t="s">
        <v>251</v>
      </c>
      <c r="M20" s="27" t="s">
        <v>252</v>
      </c>
      <c r="N20" s="27" t="s">
        <v>255</v>
      </c>
      <c r="O20" s="2"/>
    </row>
    <row r="21" spans="1:15" ht="12.75" customHeight="1">
      <c r="A21" s="1" t="s">
        <v>19</v>
      </c>
      <c r="B21" s="1" t="s">
        <v>20</v>
      </c>
      <c r="C21" s="4">
        <v>45089</v>
      </c>
      <c r="D21" s="1" t="s">
        <v>16</v>
      </c>
      <c r="E21" s="29" t="s">
        <v>144</v>
      </c>
      <c r="F21" s="1">
        <f t="shared" si="0"/>
        <v>-31.25</v>
      </c>
      <c r="G21" s="1">
        <v>0</v>
      </c>
      <c r="H21" s="1">
        <v>-31.25</v>
      </c>
      <c r="I21" s="3">
        <v>0</v>
      </c>
      <c r="J21" s="1" t="s">
        <v>39</v>
      </c>
      <c r="K21" s="1"/>
      <c r="L21" s="10" t="s">
        <v>251</v>
      </c>
      <c r="M21" s="27" t="s">
        <v>252</v>
      </c>
      <c r="N21" s="27" t="s">
        <v>255</v>
      </c>
      <c r="O21" s="2"/>
    </row>
    <row r="22" spans="1:15" ht="12.75" customHeight="1">
      <c r="A22" s="1" t="s">
        <v>44</v>
      </c>
      <c r="B22" s="1" t="s">
        <v>45</v>
      </c>
      <c r="C22" s="4">
        <v>45089</v>
      </c>
      <c r="D22" s="1" t="s">
        <v>16</v>
      </c>
      <c r="E22" s="1" t="s">
        <v>145</v>
      </c>
      <c r="F22" s="1">
        <f t="shared" si="0"/>
        <v>-69</v>
      </c>
      <c r="G22" s="1">
        <v>-11.5</v>
      </c>
      <c r="H22" s="1">
        <v>-57.5</v>
      </c>
      <c r="I22" s="3">
        <v>0.2</v>
      </c>
      <c r="J22" s="1" t="s">
        <v>18</v>
      </c>
      <c r="K22" s="1"/>
      <c r="L22" s="10" t="s">
        <v>251</v>
      </c>
      <c r="M22" s="27" t="s">
        <v>252</v>
      </c>
      <c r="N22" s="27" t="s">
        <v>255</v>
      </c>
      <c r="O22" s="2"/>
    </row>
    <row r="23" spans="1:15" ht="12.75" customHeight="1">
      <c r="A23" s="1" t="s">
        <v>44</v>
      </c>
      <c r="B23" s="1" t="s">
        <v>45</v>
      </c>
      <c r="C23" s="4">
        <v>45089</v>
      </c>
      <c r="D23" s="1" t="s">
        <v>16</v>
      </c>
      <c r="E23" s="1" t="s">
        <v>146</v>
      </c>
      <c r="F23" s="1">
        <f t="shared" si="0"/>
        <v>-180.26999999999998</v>
      </c>
      <c r="G23" s="1">
        <v>-30.04</v>
      </c>
      <c r="H23" s="1">
        <v>-150.23</v>
      </c>
      <c r="I23" s="3">
        <v>0.2</v>
      </c>
      <c r="J23" s="1" t="s">
        <v>18</v>
      </c>
      <c r="K23" s="1"/>
      <c r="L23" s="10" t="s">
        <v>251</v>
      </c>
      <c r="M23" s="27" t="s">
        <v>252</v>
      </c>
      <c r="N23" s="27" t="s">
        <v>255</v>
      </c>
      <c r="O23" s="2"/>
    </row>
    <row r="24" spans="1:15" ht="12.75" customHeight="1">
      <c r="A24" s="1" t="s">
        <v>44</v>
      </c>
      <c r="B24" s="1" t="s">
        <v>45</v>
      </c>
      <c r="C24" s="4">
        <v>45089</v>
      </c>
      <c r="D24" s="1" t="s">
        <v>16</v>
      </c>
      <c r="E24" s="1" t="s">
        <v>147</v>
      </c>
      <c r="F24" s="1">
        <f t="shared" si="0"/>
        <v>-102.6</v>
      </c>
      <c r="G24" s="1">
        <v>-17.1</v>
      </c>
      <c r="H24" s="1">
        <v>-85.5</v>
      </c>
      <c r="I24" s="3">
        <v>0.2</v>
      </c>
      <c r="J24" s="1" t="s">
        <v>18</v>
      </c>
      <c r="K24" s="1"/>
      <c r="L24" s="10" t="s">
        <v>251</v>
      </c>
      <c r="M24" s="27" t="s">
        <v>252</v>
      </c>
      <c r="N24" s="27" t="s">
        <v>255</v>
      </c>
      <c r="O24" s="2"/>
    </row>
    <row r="25" spans="1:15" ht="12.75" customHeight="1">
      <c r="A25" s="1" t="s">
        <v>44</v>
      </c>
      <c r="B25" s="1" t="s">
        <v>45</v>
      </c>
      <c r="C25" s="4">
        <v>45089</v>
      </c>
      <c r="D25" s="1" t="s">
        <v>16</v>
      </c>
      <c r="E25" s="1" t="s">
        <v>148</v>
      </c>
      <c r="F25" s="1">
        <f t="shared" si="0"/>
        <v>-66.5</v>
      </c>
      <c r="G25" s="1">
        <v>-11.08</v>
      </c>
      <c r="H25" s="1">
        <v>-55.42</v>
      </c>
      <c r="I25" s="3">
        <v>0.2</v>
      </c>
      <c r="J25" s="1" t="s">
        <v>18</v>
      </c>
      <c r="K25" s="1"/>
      <c r="L25" s="10" t="s">
        <v>251</v>
      </c>
      <c r="M25" s="27" t="s">
        <v>252</v>
      </c>
      <c r="N25" s="27" t="s">
        <v>255</v>
      </c>
      <c r="O25" s="2"/>
    </row>
    <row r="26" spans="1:15" ht="12.75" customHeight="1">
      <c r="A26" s="1" t="s">
        <v>44</v>
      </c>
      <c r="B26" s="1" t="s">
        <v>45</v>
      </c>
      <c r="C26" s="4">
        <v>45089</v>
      </c>
      <c r="D26" s="1" t="s">
        <v>16</v>
      </c>
      <c r="E26" s="30" t="s">
        <v>149</v>
      </c>
      <c r="F26" s="1">
        <f t="shared" si="0"/>
        <v>36.58</v>
      </c>
      <c r="G26" s="1">
        <v>6.1</v>
      </c>
      <c r="H26" s="1">
        <v>30.48</v>
      </c>
      <c r="I26" s="3">
        <v>0.2</v>
      </c>
      <c r="J26" s="1" t="s">
        <v>18</v>
      </c>
      <c r="K26" s="1"/>
      <c r="L26" s="10" t="s">
        <v>251</v>
      </c>
      <c r="M26" s="27" t="s">
        <v>252</v>
      </c>
      <c r="N26" s="27" t="s">
        <v>255</v>
      </c>
      <c r="O26" s="2"/>
    </row>
    <row r="27" spans="1:15" ht="12.75" customHeight="1">
      <c r="A27" s="1" t="s">
        <v>48</v>
      </c>
      <c r="B27" s="1" t="s">
        <v>49</v>
      </c>
      <c r="C27" s="4">
        <v>45090</v>
      </c>
      <c r="D27" s="1" t="s">
        <v>16</v>
      </c>
      <c r="E27" s="1" t="s">
        <v>50</v>
      </c>
      <c r="F27" s="1">
        <f t="shared" si="0"/>
        <v>-420</v>
      </c>
      <c r="G27" s="1">
        <v>-70</v>
      </c>
      <c r="H27" s="1">
        <v>-350</v>
      </c>
      <c r="I27" s="3">
        <v>0.2</v>
      </c>
      <c r="J27" s="1" t="s">
        <v>18</v>
      </c>
      <c r="K27" s="1"/>
      <c r="O27" s="2"/>
    </row>
    <row r="28" spans="1:15" ht="12.75" customHeight="1">
      <c r="A28" s="1" t="s">
        <v>51</v>
      </c>
      <c r="B28" s="1" t="s">
        <v>52</v>
      </c>
      <c r="C28" s="4">
        <v>45091</v>
      </c>
      <c r="D28" s="1" t="s">
        <v>53</v>
      </c>
      <c r="E28" s="29" t="s">
        <v>150</v>
      </c>
      <c r="F28" s="1">
        <f t="shared" si="0"/>
        <v>300</v>
      </c>
      <c r="G28" s="1">
        <v>0</v>
      </c>
      <c r="H28" s="1">
        <v>300</v>
      </c>
      <c r="I28" s="3">
        <v>0</v>
      </c>
      <c r="J28" s="1" t="s">
        <v>39</v>
      </c>
      <c r="K28" s="1"/>
      <c r="O28" s="2"/>
    </row>
    <row r="29" spans="1:15" ht="12.75" customHeight="1">
      <c r="A29" s="1" t="s">
        <v>54</v>
      </c>
      <c r="B29" s="1" t="s">
        <v>55</v>
      </c>
      <c r="C29" s="4">
        <v>45091</v>
      </c>
      <c r="D29" s="1" t="s">
        <v>16</v>
      </c>
      <c r="E29" s="31" t="s">
        <v>151</v>
      </c>
      <c r="F29" s="1">
        <f t="shared" si="0"/>
        <v>4.35</v>
      </c>
      <c r="G29" s="1">
        <v>0</v>
      </c>
      <c r="H29" s="1">
        <v>4.35</v>
      </c>
      <c r="I29" s="3">
        <v>0</v>
      </c>
      <c r="J29" s="1" t="s">
        <v>39</v>
      </c>
      <c r="K29" s="1"/>
      <c r="O29" s="2"/>
    </row>
    <row r="30" spans="1:15" ht="12.75" customHeight="1">
      <c r="A30" s="1" t="s">
        <v>56</v>
      </c>
      <c r="B30" s="1" t="s">
        <v>57</v>
      </c>
      <c r="C30" s="4">
        <v>45091</v>
      </c>
      <c r="D30" s="1" t="s">
        <v>16</v>
      </c>
      <c r="E30" s="31" t="s">
        <v>152</v>
      </c>
      <c r="F30" s="1">
        <f t="shared" si="0"/>
        <v>50</v>
      </c>
      <c r="G30" s="1">
        <v>0</v>
      </c>
      <c r="H30" s="1">
        <v>50</v>
      </c>
      <c r="I30" s="3">
        <v>0</v>
      </c>
      <c r="J30" s="1" t="s">
        <v>39</v>
      </c>
      <c r="K30" s="1"/>
      <c r="O30" s="2"/>
    </row>
    <row r="31" spans="1:15" ht="12.75" customHeight="1">
      <c r="A31" s="1" t="s">
        <v>58</v>
      </c>
      <c r="B31" s="1" t="s">
        <v>59</v>
      </c>
      <c r="C31" s="4">
        <v>45092</v>
      </c>
      <c r="D31" s="1" t="s">
        <v>53</v>
      </c>
      <c r="E31" s="31" t="s">
        <v>153</v>
      </c>
      <c r="F31" s="1">
        <f t="shared" si="0"/>
        <v>40</v>
      </c>
      <c r="G31" s="1">
        <v>6.67</v>
      </c>
      <c r="H31" s="1">
        <v>33.33</v>
      </c>
      <c r="I31" s="3">
        <v>0.2</v>
      </c>
      <c r="J31" s="1" t="s">
        <v>60</v>
      </c>
      <c r="K31" s="1"/>
      <c r="O31" s="2"/>
    </row>
    <row r="32" spans="1:15" ht="12.75" customHeight="1">
      <c r="A32" s="1" t="s">
        <v>61</v>
      </c>
      <c r="B32" s="1" t="s">
        <v>62</v>
      </c>
      <c r="C32" s="4">
        <v>45092</v>
      </c>
      <c r="D32" s="1" t="s">
        <v>53</v>
      </c>
      <c r="E32" s="31" t="s">
        <v>154</v>
      </c>
      <c r="F32" s="1">
        <f t="shared" si="0"/>
        <v>160</v>
      </c>
      <c r="G32" s="1">
        <v>26.67</v>
      </c>
      <c r="H32" s="1">
        <v>133.33</v>
      </c>
      <c r="I32" s="3">
        <v>0.2</v>
      </c>
      <c r="J32" s="1" t="s">
        <v>60</v>
      </c>
      <c r="K32" s="1"/>
      <c r="O32" s="2"/>
    </row>
    <row r="33" spans="1:15" ht="12.75" customHeight="1">
      <c r="A33" s="1" t="s">
        <v>63</v>
      </c>
      <c r="B33" s="1" t="s">
        <v>64</v>
      </c>
      <c r="C33" s="4">
        <v>45093</v>
      </c>
      <c r="D33" s="1" t="s">
        <v>16</v>
      </c>
      <c r="E33" s="1" t="s">
        <v>65</v>
      </c>
      <c r="F33" s="1">
        <f t="shared" si="0"/>
        <v>-42.22</v>
      </c>
      <c r="G33" s="1">
        <v>0</v>
      </c>
      <c r="H33" s="1">
        <v>-42.22</v>
      </c>
      <c r="I33" s="3">
        <v>0</v>
      </c>
      <c r="J33" s="1" t="s">
        <v>39</v>
      </c>
      <c r="K33" s="1"/>
      <c r="O33" s="2"/>
    </row>
    <row r="34" spans="1:15" ht="12.75" customHeight="1">
      <c r="A34" s="1" t="s">
        <v>66</v>
      </c>
      <c r="B34" s="1" t="s">
        <v>67</v>
      </c>
      <c r="C34" s="4">
        <v>45096</v>
      </c>
      <c r="D34" s="1" t="s">
        <v>53</v>
      </c>
      <c r="E34" s="31" t="s">
        <v>155</v>
      </c>
      <c r="F34" s="1">
        <f t="shared" si="0"/>
        <v>289</v>
      </c>
      <c r="G34" s="1">
        <v>0</v>
      </c>
      <c r="H34" s="1">
        <v>289</v>
      </c>
      <c r="I34" s="3">
        <v>0</v>
      </c>
      <c r="J34" s="1" t="s">
        <v>68</v>
      </c>
      <c r="K34" s="1"/>
      <c r="O34" s="2"/>
    </row>
    <row r="35" spans="1:15" ht="12.75" customHeight="1">
      <c r="A35" s="1" t="s">
        <v>69</v>
      </c>
      <c r="B35" s="1" t="s">
        <v>70</v>
      </c>
      <c r="C35" s="4">
        <v>45096</v>
      </c>
      <c r="D35" s="1" t="s">
        <v>16</v>
      </c>
      <c r="E35" s="1" t="s">
        <v>71</v>
      </c>
      <c r="F35" s="1">
        <f t="shared" si="0"/>
        <v>-23.02</v>
      </c>
      <c r="G35" s="1">
        <v>0</v>
      </c>
      <c r="H35" s="1">
        <v>-23.02</v>
      </c>
      <c r="I35" s="3">
        <v>0</v>
      </c>
      <c r="J35" s="1" t="s">
        <v>39</v>
      </c>
      <c r="K35" s="1"/>
      <c r="O35" s="2"/>
    </row>
    <row r="36" spans="1:15" ht="12.75" customHeight="1">
      <c r="A36" s="1" t="s">
        <v>72</v>
      </c>
      <c r="B36" s="1" t="s">
        <v>73</v>
      </c>
      <c r="C36" s="4">
        <v>45097</v>
      </c>
      <c r="D36" s="1" t="s">
        <v>16</v>
      </c>
      <c r="E36" s="34" t="s">
        <v>74</v>
      </c>
      <c r="F36" s="1">
        <f t="shared" si="0"/>
        <v>-72</v>
      </c>
      <c r="G36" s="1">
        <v>0</v>
      </c>
      <c r="H36" s="1">
        <v>-72</v>
      </c>
      <c r="I36" s="3">
        <v>0</v>
      </c>
      <c r="J36" s="1" t="s">
        <v>39</v>
      </c>
      <c r="K36" s="1"/>
      <c r="O36" s="2"/>
    </row>
    <row r="37" spans="1:15" ht="12.75" customHeight="1">
      <c r="A37" s="1" t="s">
        <v>75</v>
      </c>
      <c r="B37" s="1" t="s">
        <v>76</v>
      </c>
      <c r="C37" s="4">
        <v>45097</v>
      </c>
      <c r="D37" s="1" t="s">
        <v>16</v>
      </c>
      <c r="E37" s="1" t="s">
        <v>156</v>
      </c>
      <c r="F37" s="1">
        <f aca="true" t="shared" si="1" ref="F37:F68">H37+G37</f>
        <v>-823.2</v>
      </c>
      <c r="G37" s="1">
        <v>-137.2</v>
      </c>
      <c r="H37" s="1">
        <v>-686</v>
      </c>
      <c r="I37" s="3">
        <v>0.2</v>
      </c>
      <c r="J37" s="1" t="s">
        <v>18</v>
      </c>
      <c r="K37" s="1"/>
      <c r="L37" s="10" t="s">
        <v>251</v>
      </c>
      <c r="M37" s="27" t="s">
        <v>256</v>
      </c>
      <c r="N37" t="s">
        <v>277</v>
      </c>
      <c r="O37" s="2"/>
    </row>
    <row r="38" spans="1:15" ht="12.75" customHeight="1">
      <c r="A38" s="1" t="s">
        <v>75</v>
      </c>
      <c r="B38" s="1" t="s">
        <v>76</v>
      </c>
      <c r="C38" s="4">
        <v>45097</v>
      </c>
      <c r="D38" s="1" t="s">
        <v>16</v>
      </c>
      <c r="E38" s="1" t="s">
        <v>157</v>
      </c>
      <c r="F38" s="1">
        <f t="shared" si="1"/>
        <v>-181.34</v>
      </c>
      <c r="G38" s="1">
        <v>-30.22</v>
      </c>
      <c r="H38" s="1">
        <v>-151.12</v>
      </c>
      <c r="I38" s="3">
        <v>0.2</v>
      </c>
      <c r="J38" s="1" t="s">
        <v>18</v>
      </c>
      <c r="K38" s="1"/>
      <c r="L38" s="10" t="s">
        <v>251</v>
      </c>
      <c r="M38" s="27" t="s">
        <v>256</v>
      </c>
      <c r="N38" t="s">
        <v>278</v>
      </c>
      <c r="O38" s="2"/>
    </row>
    <row r="39" spans="1:15" ht="12.75" customHeight="1">
      <c r="A39" s="1" t="s">
        <v>77</v>
      </c>
      <c r="B39" s="1" t="s">
        <v>78</v>
      </c>
      <c r="C39" s="4">
        <v>45097</v>
      </c>
      <c r="D39" s="1" t="s">
        <v>16</v>
      </c>
      <c r="E39" s="1" t="s">
        <v>158</v>
      </c>
      <c r="F39" s="1">
        <f t="shared" si="1"/>
        <v>-224.6</v>
      </c>
      <c r="G39" s="1">
        <v>-37.43</v>
      </c>
      <c r="H39" s="1">
        <v>-187.17</v>
      </c>
      <c r="I39" s="3">
        <v>0.2</v>
      </c>
      <c r="J39" s="1" t="s">
        <v>18</v>
      </c>
      <c r="K39" s="1"/>
      <c r="O39" s="2"/>
    </row>
    <row r="40" spans="1:15" ht="12.75" customHeight="1">
      <c r="A40" s="1" t="s">
        <v>77</v>
      </c>
      <c r="B40" s="1" t="s">
        <v>78</v>
      </c>
      <c r="C40" s="4">
        <v>45097</v>
      </c>
      <c r="D40" s="1" t="s">
        <v>16</v>
      </c>
      <c r="E40" s="1" t="s">
        <v>159</v>
      </c>
      <c r="F40" s="1">
        <f t="shared" si="1"/>
        <v>-71.28</v>
      </c>
      <c r="G40" s="1">
        <v>-11.88</v>
      </c>
      <c r="H40" s="1">
        <v>-59.4</v>
      </c>
      <c r="I40" s="3">
        <v>0.2</v>
      </c>
      <c r="J40" s="1" t="s">
        <v>18</v>
      </c>
      <c r="K40" s="1"/>
      <c r="O40" s="2"/>
    </row>
    <row r="41" spans="1:15" ht="12.75" customHeight="1">
      <c r="A41" s="1" t="s">
        <v>14</v>
      </c>
      <c r="B41" s="1" t="s">
        <v>15</v>
      </c>
      <c r="C41" s="4">
        <v>45097</v>
      </c>
      <c r="D41" s="1" t="s">
        <v>16</v>
      </c>
      <c r="E41" s="1" t="s">
        <v>160</v>
      </c>
      <c r="F41" s="1">
        <f t="shared" si="1"/>
        <v>-65</v>
      </c>
      <c r="G41" s="1">
        <v>-10.83</v>
      </c>
      <c r="H41" s="1">
        <v>-54.17</v>
      </c>
      <c r="I41" s="3">
        <v>0.2</v>
      </c>
      <c r="J41" s="1" t="s">
        <v>18</v>
      </c>
      <c r="K41" s="1"/>
      <c r="L41" s="10" t="s">
        <v>251</v>
      </c>
      <c r="M41" s="27" t="s">
        <v>252</v>
      </c>
      <c r="N41" s="27" t="s">
        <v>253</v>
      </c>
      <c r="O41" s="2"/>
    </row>
    <row r="42" spans="1:15" ht="12.75" customHeight="1">
      <c r="A42" s="1" t="s">
        <v>79</v>
      </c>
      <c r="B42" s="1" t="s">
        <v>80</v>
      </c>
      <c r="C42" s="4">
        <v>45097</v>
      </c>
      <c r="D42" s="1" t="s">
        <v>16</v>
      </c>
      <c r="E42" s="1" t="s">
        <v>161</v>
      </c>
      <c r="F42" s="1">
        <f t="shared" si="1"/>
        <v>-104</v>
      </c>
      <c r="G42" s="1">
        <v>-17.33</v>
      </c>
      <c r="H42" s="1">
        <v>-86.67</v>
      </c>
      <c r="I42" s="3">
        <v>0.2</v>
      </c>
      <c r="J42" s="1" t="s">
        <v>18</v>
      </c>
      <c r="K42" s="1"/>
      <c r="L42" s="10" t="s">
        <v>251</v>
      </c>
      <c r="M42" s="27" t="s">
        <v>252</v>
      </c>
      <c r="N42" s="27" t="s">
        <v>253</v>
      </c>
      <c r="O42" s="2"/>
    </row>
    <row r="43" spans="1:15" ht="12.75" customHeight="1">
      <c r="A43" s="1" t="s">
        <v>81</v>
      </c>
      <c r="B43" s="1" t="s">
        <v>82</v>
      </c>
      <c r="C43" s="4">
        <v>45097</v>
      </c>
      <c r="D43" s="1" t="s">
        <v>16</v>
      </c>
      <c r="E43" s="1" t="s">
        <v>162</v>
      </c>
      <c r="F43" s="1">
        <f t="shared" si="1"/>
        <v>-648</v>
      </c>
      <c r="G43" s="1">
        <v>-108</v>
      </c>
      <c r="H43" s="1">
        <v>-540</v>
      </c>
      <c r="I43" s="3">
        <v>0.2</v>
      </c>
      <c r="J43" s="1" t="s">
        <v>18</v>
      </c>
      <c r="K43" s="1"/>
      <c r="L43" s="10" t="s">
        <v>251</v>
      </c>
      <c r="M43" s="27" t="s">
        <v>252</v>
      </c>
      <c r="N43" s="27" t="s">
        <v>253</v>
      </c>
      <c r="O43" s="2"/>
    </row>
    <row r="44" spans="1:15" ht="12.75" customHeight="1">
      <c r="A44" s="1" t="s">
        <v>79</v>
      </c>
      <c r="B44" s="1" t="s">
        <v>80</v>
      </c>
      <c r="C44" s="4">
        <v>45097</v>
      </c>
      <c r="D44" s="1" t="s">
        <v>16</v>
      </c>
      <c r="E44" s="1" t="s">
        <v>163</v>
      </c>
      <c r="F44" s="1">
        <f t="shared" si="1"/>
        <v>-195</v>
      </c>
      <c r="G44" s="1">
        <v>-32.5</v>
      </c>
      <c r="H44" s="1">
        <v>-162.5</v>
      </c>
      <c r="I44" s="3">
        <v>0.2</v>
      </c>
      <c r="J44" s="1" t="s">
        <v>18</v>
      </c>
      <c r="K44" s="1"/>
      <c r="L44" s="10" t="s">
        <v>251</v>
      </c>
      <c r="M44" s="27" t="s">
        <v>252</v>
      </c>
      <c r="N44" s="27" t="s">
        <v>253</v>
      </c>
      <c r="O44" s="2"/>
    </row>
    <row r="45" spans="1:15" ht="12.75" customHeight="1">
      <c r="A45" s="1" t="s">
        <v>37</v>
      </c>
      <c r="B45" s="1" t="s">
        <v>38</v>
      </c>
      <c r="C45" s="4">
        <v>45097</v>
      </c>
      <c r="D45" s="1" t="s">
        <v>16</v>
      </c>
      <c r="E45" s="1" t="s">
        <v>164</v>
      </c>
      <c r="F45" s="1">
        <f t="shared" si="1"/>
        <v>-1050</v>
      </c>
      <c r="G45" s="1">
        <v>-175</v>
      </c>
      <c r="H45" s="1">
        <v>-875</v>
      </c>
      <c r="I45" s="3">
        <v>0.2</v>
      </c>
      <c r="J45" s="1" t="s">
        <v>18</v>
      </c>
      <c r="K45" s="1"/>
      <c r="L45" s="10" t="s">
        <v>251</v>
      </c>
      <c r="M45" s="27" t="s">
        <v>252</v>
      </c>
      <c r="N45" s="27" t="s">
        <v>253</v>
      </c>
      <c r="O45" s="2"/>
    </row>
    <row r="46" spans="1:15" ht="12.75" customHeight="1">
      <c r="A46" s="1" t="s">
        <v>19</v>
      </c>
      <c r="B46" s="1" t="s">
        <v>20</v>
      </c>
      <c r="C46" s="4">
        <v>45097</v>
      </c>
      <c r="D46" s="1" t="s">
        <v>16</v>
      </c>
      <c r="E46" s="29" t="s">
        <v>165</v>
      </c>
      <c r="F46" s="1">
        <f t="shared" si="1"/>
        <v>-300</v>
      </c>
      <c r="G46" s="1">
        <v>0</v>
      </c>
      <c r="H46" s="1">
        <v>-300</v>
      </c>
      <c r="I46" s="3">
        <v>0</v>
      </c>
      <c r="J46" s="1" t="s">
        <v>39</v>
      </c>
      <c r="K46" s="1"/>
      <c r="O46" s="2"/>
    </row>
    <row r="47" spans="1:15" ht="12.75" customHeight="1">
      <c r="A47" s="1" t="s">
        <v>83</v>
      </c>
      <c r="B47" s="1" t="s">
        <v>84</v>
      </c>
      <c r="C47" s="4">
        <v>45098</v>
      </c>
      <c r="D47" s="1" t="s">
        <v>16</v>
      </c>
      <c r="E47" s="31" t="s">
        <v>85</v>
      </c>
      <c r="F47" s="1">
        <f t="shared" si="1"/>
        <v>7.75</v>
      </c>
      <c r="G47" s="1">
        <v>0</v>
      </c>
      <c r="H47" s="1">
        <v>7.75</v>
      </c>
      <c r="I47" s="3">
        <v>0</v>
      </c>
      <c r="J47" s="1" t="s">
        <v>39</v>
      </c>
      <c r="K47" s="1"/>
      <c r="O47" s="2"/>
    </row>
    <row r="48" spans="1:15" ht="12.75" customHeight="1">
      <c r="A48" s="1" t="s">
        <v>86</v>
      </c>
      <c r="B48" s="1" t="s">
        <v>87</v>
      </c>
      <c r="C48" s="4">
        <v>45098</v>
      </c>
      <c r="D48" s="1" t="s">
        <v>16</v>
      </c>
      <c r="E48" s="1" t="s">
        <v>88</v>
      </c>
      <c r="F48" s="1">
        <f t="shared" si="1"/>
        <v>-35.449999999999996</v>
      </c>
      <c r="G48" s="1">
        <v>-1.69</v>
      </c>
      <c r="H48" s="1">
        <v>-33.76</v>
      </c>
      <c r="I48" s="3">
        <v>0.05</v>
      </c>
      <c r="J48" s="1" t="s">
        <v>26</v>
      </c>
      <c r="K48" s="1"/>
      <c r="O48" s="2"/>
    </row>
    <row r="49" spans="1:15" ht="12.75" customHeight="1">
      <c r="A49" s="1" t="s">
        <v>89</v>
      </c>
      <c r="B49" s="1" t="s">
        <v>90</v>
      </c>
      <c r="C49" s="4">
        <v>45098</v>
      </c>
      <c r="D49" s="1" t="s">
        <v>16</v>
      </c>
      <c r="E49" s="1" t="s">
        <v>91</v>
      </c>
      <c r="F49" s="1">
        <f t="shared" si="1"/>
        <v>-502.78</v>
      </c>
      <c r="G49" s="1">
        <v>0</v>
      </c>
      <c r="H49" s="1">
        <v>-502.78</v>
      </c>
      <c r="I49" s="3">
        <v>0</v>
      </c>
      <c r="J49" s="1" t="s">
        <v>39</v>
      </c>
      <c r="K49" s="1"/>
      <c r="L49" s="10" t="s">
        <v>251</v>
      </c>
      <c r="M49" s="27" t="s">
        <v>256</v>
      </c>
      <c r="N49" t="s">
        <v>281</v>
      </c>
      <c r="O49" s="2"/>
    </row>
    <row r="50" spans="1:15" ht="12.75" customHeight="1">
      <c r="A50" s="1" t="s">
        <v>66</v>
      </c>
      <c r="B50" s="1" t="s">
        <v>67</v>
      </c>
      <c r="C50" s="4">
        <v>45099</v>
      </c>
      <c r="D50" s="1" t="s">
        <v>53</v>
      </c>
      <c r="E50" s="31" t="s">
        <v>166</v>
      </c>
      <c r="F50" s="1">
        <f t="shared" si="1"/>
        <v>236.5</v>
      </c>
      <c r="G50" s="1">
        <v>0</v>
      </c>
      <c r="H50" s="1">
        <v>236.5</v>
      </c>
      <c r="I50" s="3">
        <v>0</v>
      </c>
      <c r="J50" s="1" t="s">
        <v>68</v>
      </c>
      <c r="K50" s="1"/>
      <c r="O50" s="2"/>
    </row>
    <row r="51" spans="1:15" ht="12.75" customHeight="1">
      <c r="A51" s="1" t="s">
        <v>46</v>
      </c>
      <c r="B51" s="1" t="s">
        <v>47</v>
      </c>
      <c r="C51" s="4">
        <v>45099</v>
      </c>
      <c r="D51" s="1" t="s">
        <v>16</v>
      </c>
      <c r="E51" s="1" t="s">
        <v>167</v>
      </c>
      <c r="F51" s="1">
        <f t="shared" si="1"/>
        <v>-211.33</v>
      </c>
      <c r="G51" s="1">
        <v>-35.22</v>
      </c>
      <c r="H51" s="1">
        <v>-176.11</v>
      </c>
      <c r="I51" s="3">
        <v>0.2</v>
      </c>
      <c r="J51" s="1" t="s">
        <v>18</v>
      </c>
      <c r="K51" s="1"/>
      <c r="L51" s="10" t="s">
        <v>251</v>
      </c>
      <c r="M51" s="27" t="s">
        <v>252</v>
      </c>
      <c r="N51" t="s">
        <v>258</v>
      </c>
      <c r="O51" s="2"/>
    </row>
    <row r="52" spans="1:15" ht="12.75" customHeight="1">
      <c r="A52" s="1" t="s">
        <v>92</v>
      </c>
      <c r="B52" s="1" t="s">
        <v>93</v>
      </c>
      <c r="C52" s="4">
        <v>45099</v>
      </c>
      <c r="D52" s="1" t="s">
        <v>16</v>
      </c>
      <c r="E52" s="1" t="s">
        <v>168</v>
      </c>
      <c r="F52" s="1">
        <f t="shared" si="1"/>
        <v>-211.33</v>
      </c>
      <c r="G52" s="1">
        <v>-35.22</v>
      </c>
      <c r="H52" s="1">
        <v>-176.11</v>
      </c>
      <c r="I52" s="3">
        <v>0.2</v>
      </c>
      <c r="J52" s="1" t="s">
        <v>18</v>
      </c>
      <c r="K52" s="1"/>
      <c r="L52" s="10" t="s">
        <v>251</v>
      </c>
      <c r="M52" s="27" t="s">
        <v>252</v>
      </c>
      <c r="N52" t="s">
        <v>258</v>
      </c>
      <c r="O52" s="2"/>
    </row>
    <row r="53" spans="1:15" ht="12.75" customHeight="1">
      <c r="A53" s="1" t="s">
        <v>44</v>
      </c>
      <c r="B53" s="1" t="s">
        <v>45</v>
      </c>
      <c r="C53" s="4">
        <v>45099</v>
      </c>
      <c r="D53" s="1" t="s">
        <v>16</v>
      </c>
      <c r="E53" s="1" t="s">
        <v>169</v>
      </c>
      <c r="F53" s="1">
        <f t="shared" si="1"/>
        <v>-211.33</v>
      </c>
      <c r="G53" s="1">
        <v>-35.22</v>
      </c>
      <c r="H53" s="1">
        <v>-176.11</v>
      </c>
      <c r="I53" s="3">
        <v>0.2</v>
      </c>
      <c r="J53" s="1" t="s">
        <v>18</v>
      </c>
      <c r="K53" s="1"/>
      <c r="L53" s="10" t="s">
        <v>251</v>
      </c>
      <c r="M53" s="27" t="s">
        <v>252</v>
      </c>
      <c r="N53" t="s">
        <v>258</v>
      </c>
      <c r="O53" s="2"/>
    </row>
    <row r="54" spans="1:15" ht="12.75" customHeight="1">
      <c r="A54" s="1" t="s">
        <v>44</v>
      </c>
      <c r="B54" s="1" t="s">
        <v>45</v>
      </c>
      <c r="C54" s="4">
        <v>45099</v>
      </c>
      <c r="D54" s="1" t="s">
        <v>16</v>
      </c>
      <c r="E54" s="1" t="s">
        <v>170</v>
      </c>
      <c r="F54" s="1">
        <f t="shared" si="1"/>
        <v>-384</v>
      </c>
      <c r="G54" s="1">
        <v>-64</v>
      </c>
      <c r="H54" s="1">
        <v>-320</v>
      </c>
      <c r="I54" s="3">
        <v>0.2</v>
      </c>
      <c r="J54" s="1" t="s">
        <v>18</v>
      </c>
      <c r="K54" s="1"/>
      <c r="L54" s="10" t="s">
        <v>251</v>
      </c>
      <c r="M54" s="27" t="s">
        <v>252</v>
      </c>
      <c r="N54" t="s">
        <v>258</v>
      </c>
      <c r="O54" s="2"/>
    </row>
    <row r="55" spans="1:15" ht="12.75" customHeight="1">
      <c r="A55" s="1" t="s">
        <v>94</v>
      </c>
      <c r="B55" s="1" t="s">
        <v>95</v>
      </c>
      <c r="C55" s="4">
        <v>45099</v>
      </c>
      <c r="D55" s="1" t="s">
        <v>16</v>
      </c>
      <c r="E55" s="35" t="s">
        <v>171</v>
      </c>
      <c r="F55" s="1">
        <f t="shared" si="1"/>
        <v>-989.56</v>
      </c>
      <c r="G55" s="1">
        <v>-164.93</v>
      </c>
      <c r="H55" s="1">
        <v>-824.63</v>
      </c>
      <c r="I55" s="3">
        <v>0.2</v>
      </c>
      <c r="J55" s="1" t="s">
        <v>18</v>
      </c>
      <c r="K55" s="1"/>
      <c r="L55" s="10" t="s">
        <v>251</v>
      </c>
      <c r="M55" s="27" t="s">
        <v>279</v>
      </c>
      <c r="N55" s="27" t="s">
        <v>280</v>
      </c>
      <c r="O55" s="2"/>
    </row>
    <row r="56" spans="1:15" ht="12.75" customHeight="1">
      <c r="A56" s="1" t="s">
        <v>96</v>
      </c>
      <c r="B56" s="1" t="s">
        <v>97</v>
      </c>
      <c r="C56" s="4">
        <v>45100</v>
      </c>
      <c r="D56" s="1" t="s">
        <v>16</v>
      </c>
      <c r="E56" s="33" t="s">
        <v>172</v>
      </c>
      <c r="F56" s="1">
        <f t="shared" si="1"/>
        <v>-266.66</v>
      </c>
      <c r="G56" s="1">
        <v>0</v>
      </c>
      <c r="H56" s="1">
        <v>-266.66</v>
      </c>
      <c r="I56" s="3">
        <v>0</v>
      </c>
      <c r="J56" s="1" t="s">
        <v>39</v>
      </c>
      <c r="K56" s="1"/>
      <c r="L56" s="10"/>
      <c r="M56" s="27"/>
      <c r="N56" s="27"/>
      <c r="O56" s="2"/>
    </row>
    <row r="57" spans="1:15" ht="12.75" customHeight="1">
      <c r="A57" s="1" t="s">
        <v>96</v>
      </c>
      <c r="B57" s="1" t="s">
        <v>97</v>
      </c>
      <c r="C57" s="4">
        <v>45100</v>
      </c>
      <c r="D57" s="1" t="s">
        <v>16</v>
      </c>
      <c r="E57" s="33" t="s">
        <v>173</v>
      </c>
      <c r="F57" s="1">
        <f t="shared" si="1"/>
        <v>-66.67</v>
      </c>
      <c r="G57" s="1">
        <v>0</v>
      </c>
      <c r="H57" s="1">
        <v>-66.67</v>
      </c>
      <c r="I57" s="3">
        <v>0</v>
      </c>
      <c r="J57" s="1" t="s">
        <v>39</v>
      </c>
      <c r="K57" s="1"/>
      <c r="L57" s="10"/>
      <c r="M57" s="27"/>
      <c r="N57" s="27"/>
      <c r="O57" s="2"/>
    </row>
    <row r="58" spans="1:15" ht="12.75" customHeight="1">
      <c r="A58" s="1" t="s">
        <v>98</v>
      </c>
      <c r="B58" s="1" t="s">
        <v>99</v>
      </c>
      <c r="C58" s="4">
        <v>45103</v>
      </c>
      <c r="D58" s="1" t="s">
        <v>53</v>
      </c>
      <c r="E58" s="31" t="s">
        <v>174</v>
      </c>
      <c r="F58" s="1">
        <f t="shared" si="1"/>
        <v>40</v>
      </c>
      <c r="G58" s="1">
        <v>6.67</v>
      </c>
      <c r="H58" s="1">
        <v>33.33</v>
      </c>
      <c r="I58" s="3">
        <v>0.2</v>
      </c>
      <c r="J58" s="1" t="s">
        <v>60</v>
      </c>
      <c r="K58" s="1"/>
      <c r="O58" s="2"/>
    </row>
    <row r="59" spans="1:15" ht="12.75" customHeight="1">
      <c r="A59" s="1" t="s">
        <v>31</v>
      </c>
      <c r="B59" s="1" t="s">
        <v>32</v>
      </c>
      <c r="C59" s="4">
        <v>45103</v>
      </c>
      <c r="D59" s="1" t="s">
        <v>16</v>
      </c>
      <c r="E59" s="31" t="s">
        <v>100</v>
      </c>
      <c r="F59" s="1">
        <f t="shared" si="1"/>
        <v>21.01</v>
      </c>
      <c r="G59" s="1">
        <v>0</v>
      </c>
      <c r="H59" s="1">
        <v>21.01</v>
      </c>
      <c r="I59" s="3">
        <v>0</v>
      </c>
      <c r="J59" s="1" t="s">
        <v>39</v>
      </c>
      <c r="K59" s="1"/>
      <c r="L59" s="10"/>
      <c r="M59" s="27"/>
      <c r="N59" s="27"/>
      <c r="O59" s="2"/>
    </row>
    <row r="60" spans="1:15" ht="12.75" customHeight="1">
      <c r="A60" s="1" t="s">
        <v>101</v>
      </c>
      <c r="B60" s="1" t="s">
        <v>102</v>
      </c>
      <c r="C60" s="4">
        <v>45103</v>
      </c>
      <c r="D60" s="1" t="s">
        <v>16</v>
      </c>
      <c r="E60" s="1" t="s">
        <v>175</v>
      </c>
      <c r="F60" s="1">
        <f t="shared" si="1"/>
        <v>-769.54</v>
      </c>
      <c r="G60" s="1">
        <v>0</v>
      </c>
      <c r="H60" s="1">
        <v>-769.54</v>
      </c>
      <c r="I60" s="3">
        <v>0</v>
      </c>
      <c r="J60" s="1" t="s">
        <v>39</v>
      </c>
      <c r="K60" s="1"/>
      <c r="L60" s="10" t="s">
        <v>251</v>
      </c>
      <c r="M60" s="27" t="s">
        <v>256</v>
      </c>
      <c r="N60" s="27" t="s">
        <v>257</v>
      </c>
      <c r="O60" s="2"/>
    </row>
    <row r="61" spans="1:15" ht="12.75" customHeight="1">
      <c r="A61" s="1" t="s">
        <v>103</v>
      </c>
      <c r="B61" s="1" t="s">
        <v>104</v>
      </c>
      <c r="C61" s="4">
        <v>45103</v>
      </c>
      <c r="D61" s="1" t="s">
        <v>16</v>
      </c>
      <c r="E61" s="1" t="s">
        <v>176</v>
      </c>
      <c r="F61" s="1">
        <f t="shared" si="1"/>
        <v>-240</v>
      </c>
      <c r="G61" s="1">
        <v>0</v>
      </c>
      <c r="H61" s="1">
        <v>-240</v>
      </c>
      <c r="I61" s="3">
        <v>0</v>
      </c>
      <c r="J61" s="1" t="s">
        <v>39</v>
      </c>
      <c r="K61" s="1"/>
      <c r="O61" s="2"/>
    </row>
    <row r="62" spans="1:15" ht="12.75" customHeight="1">
      <c r="A62" s="1" t="s">
        <v>105</v>
      </c>
      <c r="B62" s="1" t="s">
        <v>106</v>
      </c>
      <c r="C62" s="4">
        <v>45104</v>
      </c>
      <c r="D62" s="1" t="s">
        <v>16</v>
      </c>
      <c r="E62" s="1" t="s">
        <v>177</v>
      </c>
      <c r="F62" s="1">
        <f t="shared" si="1"/>
        <v>-45</v>
      </c>
      <c r="G62" s="1">
        <v>-7.5</v>
      </c>
      <c r="H62" s="1">
        <v>-37.5</v>
      </c>
      <c r="I62" s="3">
        <v>0.2</v>
      </c>
      <c r="J62" s="1" t="s">
        <v>18</v>
      </c>
      <c r="K62" s="1"/>
      <c r="O62" s="2"/>
    </row>
    <row r="63" spans="1:15" ht="12.75" customHeight="1">
      <c r="A63" s="1" t="s">
        <v>105</v>
      </c>
      <c r="B63" s="1" t="s">
        <v>106</v>
      </c>
      <c r="C63" s="4">
        <v>45104</v>
      </c>
      <c r="D63" s="1" t="s">
        <v>16</v>
      </c>
      <c r="E63" s="1" t="s">
        <v>180</v>
      </c>
      <c r="F63" s="1">
        <f t="shared" si="1"/>
        <v>-180</v>
      </c>
      <c r="G63" s="1">
        <v>-30</v>
      </c>
      <c r="H63" s="1">
        <v>-150</v>
      </c>
      <c r="I63" s="3">
        <v>0.2</v>
      </c>
      <c r="J63" s="1" t="s">
        <v>18</v>
      </c>
      <c r="K63" s="1"/>
      <c r="L63" s="10"/>
      <c r="M63" s="27"/>
      <c r="O63" s="2"/>
    </row>
    <row r="64" spans="1:15" ht="12.75" customHeight="1">
      <c r="A64" s="1" t="s">
        <v>35</v>
      </c>
      <c r="B64" s="1" t="s">
        <v>36</v>
      </c>
      <c r="C64" s="4">
        <v>45104</v>
      </c>
      <c r="D64" s="1" t="s">
        <v>16</v>
      </c>
      <c r="E64" s="1" t="s">
        <v>178</v>
      </c>
      <c r="F64" s="1">
        <f t="shared" si="1"/>
        <v>-30</v>
      </c>
      <c r="G64" s="1">
        <v>-5</v>
      </c>
      <c r="H64" s="1">
        <v>-25</v>
      </c>
      <c r="I64" s="3">
        <v>0.2</v>
      </c>
      <c r="J64" s="1" t="s">
        <v>18</v>
      </c>
      <c r="K64" s="1"/>
      <c r="L64" s="10"/>
      <c r="M64" s="27"/>
      <c r="O64" s="2"/>
    </row>
    <row r="65" spans="1:15" ht="12.75" customHeight="1">
      <c r="A65" s="1" t="s">
        <v>35</v>
      </c>
      <c r="B65" s="1" t="s">
        <v>36</v>
      </c>
      <c r="C65" s="4">
        <v>45104</v>
      </c>
      <c r="D65" s="1" t="s">
        <v>16</v>
      </c>
      <c r="E65" s="1" t="s">
        <v>179</v>
      </c>
      <c r="F65" s="1">
        <f t="shared" si="1"/>
        <v>-180</v>
      </c>
      <c r="G65" s="1">
        <v>-30</v>
      </c>
      <c r="H65" s="1">
        <v>-150</v>
      </c>
      <c r="I65" s="3">
        <v>0.2</v>
      </c>
      <c r="J65" s="1" t="s">
        <v>18</v>
      </c>
      <c r="K65" s="1"/>
      <c r="O65" s="2"/>
    </row>
    <row r="66" spans="1:15" ht="12.75" customHeight="1">
      <c r="A66" s="1" t="s">
        <v>35</v>
      </c>
      <c r="B66" s="1" t="s">
        <v>36</v>
      </c>
      <c r="C66" s="4">
        <v>45104</v>
      </c>
      <c r="D66" s="1" t="s">
        <v>16</v>
      </c>
      <c r="E66" s="1" t="s">
        <v>177</v>
      </c>
      <c r="F66" s="1">
        <f t="shared" si="1"/>
        <v>-45</v>
      </c>
      <c r="G66" s="1">
        <v>-7.5</v>
      </c>
      <c r="H66" s="1">
        <v>-37.5</v>
      </c>
      <c r="I66" s="3">
        <v>0.2</v>
      </c>
      <c r="J66" s="1" t="s">
        <v>18</v>
      </c>
      <c r="K66" s="1"/>
      <c r="O66" s="2"/>
    </row>
    <row r="67" spans="1:15" ht="12.75" customHeight="1">
      <c r="A67" s="1" t="s">
        <v>107</v>
      </c>
      <c r="B67" s="1" t="s">
        <v>108</v>
      </c>
      <c r="C67" s="4">
        <v>45104</v>
      </c>
      <c r="D67" s="1" t="s">
        <v>16</v>
      </c>
      <c r="E67" s="1" t="s">
        <v>181</v>
      </c>
      <c r="F67" s="1">
        <f t="shared" si="1"/>
        <v>-9.9</v>
      </c>
      <c r="G67" s="1">
        <v>0</v>
      </c>
      <c r="H67" s="1">
        <v>-9.9</v>
      </c>
      <c r="I67" s="3">
        <v>0</v>
      </c>
      <c r="J67" s="1" t="s">
        <v>39</v>
      </c>
      <c r="K67" s="1"/>
      <c r="O67" s="2"/>
    </row>
    <row r="68" spans="1:15" ht="12.75" customHeight="1">
      <c r="A68" s="1" t="s">
        <v>109</v>
      </c>
      <c r="B68" s="1" t="s">
        <v>110</v>
      </c>
      <c r="C68" s="4">
        <v>45104</v>
      </c>
      <c r="D68" s="1" t="s">
        <v>16</v>
      </c>
      <c r="E68" s="1" t="s">
        <v>182</v>
      </c>
      <c r="F68" s="1">
        <f t="shared" si="1"/>
        <v>-1.85</v>
      </c>
      <c r="G68" s="1">
        <v>0</v>
      </c>
      <c r="H68" s="1">
        <v>-1.85</v>
      </c>
      <c r="I68" s="3">
        <v>0</v>
      </c>
      <c r="J68" s="1" t="s">
        <v>39</v>
      </c>
      <c r="K68" s="1"/>
      <c r="O68" s="2"/>
    </row>
    <row r="69" spans="1:15" ht="12.75" customHeight="1">
      <c r="A69" s="1" t="s">
        <v>111</v>
      </c>
      <c r="B69" s="1" t="s">
        <v>112</v>
      </c>
      <c r="C69" s="4">
        <v>45104</v>
      </c>
      <c r="D69" s="1" t="s">
        <v>16</v>
      </c>
      <c r="E69" s="1" t="s">
        <v>183</v>
      </c>
      <c r="F69" s="1">
        <f aca="true" t="shared" si="2" ref="F69:F99">H69+G69</f>
        <v>-9.99</v>
      </c>
      <c r="G69" s="1">
        <v>-1.66</v>
      </c>
      <c r="H69" s="1">
        <v>-8.33</v>
      </c>
      <c r="I69" s="3">
        <v>0.2</v>
      </c>
      <c r="J69" s="1" t="s">
        <v>18</v>
      </c>
      <c r="K69" s="1"/>
      <c r="L69" s="13"/>
      <c r="O69" s="2"/>
    </row>
    <row r="70" spans="1:15" ht="12.75" customHeight="1">
      <c r="A70" s="1" t="s">
        <v>111</v>
      </c>
      <c r="B70" s="1" t="s">
        <v>112</v>
      </c>
      <c r="C70" s="4">
        <v>45104</v>
      </c>
      <c r="D70" s="1" t="s">
        <v>16</v>
      </c>
      <c r="E70" s="1" t="s">
        <v>184</v>
      </c>
      <c r="F70" s="1">
        <f t="shared" si="2"/>
        <v>-6.95</v>
      </c>
      <c r="G70" s="1">
        <v>-1.16</v>
      </c>
      <c r="H70" s="1">
        <v>-5.79</v>
      </c>
      <c r="I70" s="3">
        <v>0.2</v>
      </c>
      <c r="J70" s="1" t="s">
        <v>18</v>
      </c>
      <c r="K70" s="1"/>
      <c r="L70" s="13"/>
      <c r="O70" s="2"/>
    </row>
    <row r="71" spans="1:15" ht="12.75" customHeight="1">
      <c r="A71" s="1" t="s">
        <v>107</v>
      </c>
      <c r="B71" s="1" t="s">
        <v>108</v>
      </c>
      <c r="C71" s="4">
        <v>45104</v>
      </c>
      <c r="D71" s="1" t="s">
        <v>16</v>
      </c>
      <c r="E71" s="1" t="s">
        <v>185</v>
      </c>
      <c r="F71" s="1">
        <f t="shared" si="2"/>
        <v>-10.8</v>
      </c>
      <c r="G71" s="1">
        <v>0</v>
      </c>
      <c r="H71" s="1">
        <v>-10.8</v>
      </c>
      <c r="I71" s="3">
        <v>0</v>
      </c>
      <c r="J71" s="1" t="s">
        <v>39</v>
      </c>
      <c r="K71" s="1"/>
      <c r="L71" s="13"/>
      <c r="O71" s="2"/>
    </row>
    <row r="72" spans="1:15" ht="12.75" customHeight="1">
      <c r="A72" s="1" t="s">
        <v>109</v>
      </c>
      <c r="B72" s="1" t="s">
        <v>110</v>
      </c>
      <c r="C72" s="4">
        <v>45104</v>
      </c>
      <c r="D72" s="1" t="s">
        <v>16</v>
      </c>
      <c r="E72" s="1" t="s">
        <v>186</v>
      </c>
      <c r="F72" s="1">
        <f t="shared" si="2"/>
        <v>-6</v>
      </c>
      <c r="G72" s="1">
        <v>0</v>
      </c>
      <c r="H72" s="1">
        <v>-6</v>
      </c>
      <c r="I72" s="3">
        <v>0</v>
      </c>
      <c r="J72" s="1" t="s">
        <v>39</v>
      </c>
      <c r="K72" s="1"/>
      <c r="L72" s="13"/>
      <c r="O72" s="2"/>
    </row>
    <row r="73" spans="1:15" ht="12.75" customHeight="1">
      <c r="A73" s="1" t="s">
        <v>109</v>
      </c>
      <c r="B73" s="1" t="s">
        <v>110</v>
      </c>
      <c r="C73" s="4">
        <v>45104</v>
      </c>
      <c r="D73" s="1" t="s">
        <v>16</v>
      </c>
      <c r="E73" s="1" t="s">
        <v>187</v>
      </c>
      <c r="F73" s="1">
        <f t="shared" si="2"/>
        <v>-16.65</v>
      </c>
      <c r="G73" s="1">
        <v>0</v>
      </c>
      <c r="H73" s="1">
        <v>-16.65</v>
      </c>
      <c r="I73" s="3">
        <v>0</v>
      </c>
      <c r="J73" s="1" t="s">
        <v>39</v>
      </c>
      <c r="K73" s="1"/>
      <c r="L73" s="13"/>
      <c r="O73" s="2"/>
    </row>
    <row r="74" spans="1:15" ht="12.75" customHeight="1">
      <c r="A74" s="1" t="s">
        <v>113</v>
      </c>
      <c r="B74" s="1" t="s">
        <v>114</v>
      </c>
      <c r="C74" s="4">
        <v>45104</v>
      </c>
      <c r="D74" s="1" t="s">
        <v>16</v>
      </c>
      <c r="E74" s="1" t="s">
        <v>188</v>
      </c>
      <c r="F74" s="1">
        <f t="shared" si="2"/>
        <v>-129</v>
      </c>
      <c r="G74" s="1">
        <v>-21.5</v>
      </c>
      <c r="H74" s="1">
        <v>-107.5</v>
      </c>
      <c r="I74" s="3">
        <v>0.2</v>
      </c>
      <c r="J74" s="1" t="s">
        <v>18</v>
      </c>
      <c r="K74" s="1"/>
      <c r="L74" s="13"/>
      <c r="O74" s="2"/>
    </row>
    <row r="75" spans="1:15" ht="12.75" customHeight="1">
      <c r="A75" s="1" t="s">
        <v>113</v>
      </c>
      <c r="B75" s="1" t="s">
        <v>114</v>
      </c>
      <c r="C75" s="4">
        <v>45104</v>
      </c>
      <c r="D75" s="1" t="s">
        <v>16</v>
      </c>
      <c r="E75" s="1" t="s">
        <v>189</v>
      </c>
      <c r="F75" s="1">
        <f t="shared" si="2"/>
        <v>-11.99</v>
      </c>
      <c r="G75" s="1">
        <v>-2</v>
      </c>
      <c r="H75" s="1">
        <v>-9.99</v>
      </c>
      <c r="I75" s="3">
        <v>0.2</v>
      </c>
      <c r="J75" s="1" t="s">
        <v>18</v>
      </c>
      <c r="K75" s="1"/>
      <c r="L75" s="13"/>
      <c r="O75" s="2"/>
    </row>
    <row r="76" spans="1:15" ht="12.75" customHeight="1">
      <c r="A76" s="1" t="s">
        <v>66</v>
      </c>
      <c r="B76" s="1" t="s">
        <v>67</v>
      </c>
      <c r="C76" s="4">
        <v>45105</v>
      </c>
      <c r="D76" s="1" t="s">
        <v>53</v>
      </c>
      <c r="E76" s="31" t="s">
        <v>193</v>
      </c>
      <c r="F76" s="1">
        <f t="shared" si="2"/>
        <v>117.6</v>
      </c>
      <c r="G76" s="1">
        <v>19.6</v>
      </c>
      <c r="H76" s="1">
        <v>98</v>
      </c>
      <c r="I76" s="3">
        <v>0.2</v>
      </c>
      <c r="J76" s="1" t="s">
        <v>60</v>
      </c>
      <c r="K76" s="1"/>
      <c r="L76" s="13"/>
      <c r="O76" s="2"/>
    </row>
    <row r="77" spans="1:15" ht="12.75" customHeight="1">
      <c r="A77" s="1" t="s">
        <v>58</v>
      </c>
      <c r="B77" s="1" t="s">
        <v>59</v>
      </c>
      <c r="C77" s="4">
        <v>45105</v>
      </c>
      <c r="D77" s="1" t="s">
        <v>53</v>
      </c>
      <c r="E77" s="31" t="s">
        <v>190</v>
      </c>
      <c r="F77" s="1">
        <f t="shared" si="2"/>
        <v>20</v>
      </c>
      <c r="G77" s="1">
        <v>3.33</v>
      </c>
      <c r="H77" s="1">
        <v>16.67</v>
      </c>
      <c r="I77" s="3">
        <v>0.2</v>
      </c>
      <c r="J77" s="1" t="s">
        <v>60</v>
      </c>
      <c r="K77" s="1"/>
      <c r="L77" s="13"/>
      <c r="O77" s="2"/>
    </row>
    <row r="78" spans="1:15" ht="12.75" customHeight="1">
      <c r="A78" s="1" t="s">
        <v>61</v>
      </c>
      <c r="B78" s="1" t="s">
        <v>62</v>
      </c>
      <c r="C78" s="4">
        <v>45105</v>
      </c>
      <c r="D78" s="1" t="s">
        <v>53</v>
      </c>
      <c r="E78" s="31" t="s">
        <v>191</v>
      </c>
      <c r="F78" s="1">
        <f t="shared" si="2"/>
        <v>80</v>
      </c>
      <c r="G78" s="1">
        <v>13.33</v>
      </c>
      <c r="H78" s="1">
        <v>66.67</v>
      </c>
      <c r="I78" s="3">
        <v>0.2</v>
      </c>
      <c r="J78" s="1" t="s">
        <v>60</v>
      </c>
      <c r="K78" s="1"/>
      <c r="L78" s="13"/>
      <c r="O78" s="2"/>
    </row>
    <row r="79" spans="1:15" ht="12.75" customHeight="1">
      <c r="A79" s="1" t="s">
        <v>66</v>
      </c>
      <c r="B79" s="1" t="s">
        <v>67</v>
      </c>
      <c r="C79" s="4">
        <v>45105</v>
      </c>
      <c r="D79" s="1" t="s">
        <v>53</v>
      </c>
      <c r="E79" s="31" t="s">
        <v>192</v>
      </c>
      <c r="F79" s="1">
        <f t="shared" si="2"/>
        <v>117.6</v>
      </c>
      <c r="G79" s="1">
        <v>19.6</v>
      </c>
      <c r="H79" s="1">
        <v>98</v>
      </c>
      <c r="I79" s="3">
        <v>0.2</v>
      </c>
      <c r="J79" s="1" t="s">
        <v>60</v>
      </c>
      <c r="K79" s="1"/>
      <c r="L79" s="13"/>
      <c r="O79" s="2"/>
    </row>
    <row r="80" spans="1:15" ht="12.75" customHeight="1">
      <c r="A80" s="1" t="s">
        <v>115</v>
      </c>
      <c r="B80" s="1" t="s">
        <v>116</v>
      </c>
      <c r="C80" s="4">
        <v>45105</v>
      </c>
      <c r="D80" s="1" t="s">
        <v>16</v>
      </c>
      <c r="E80" s="1" t="s">
        <v>194</v>
      </c>
      <c r="F80" s="1">
        <f t="shared" si="2"/>
        <v>-128.09</v>
      </c>
      <c r="G80" s="1">
        <v>0</v>
      </c>
      <c r="H80" s="1">
        <v>-128.09</v>
      </c>
      <c r="I80" s="3">
        <v>0</v>
      </c>
      <c r="J80" s="1" t="s">
        <v>39</v>
      </c>
      <c r="K80" s="1"/>
      <c r="L80" s="13"/>
      <c r="O80" s="2"/>
    </row>
    <row r="81" spans="1:15" ht="12.75" customHeight="1">
      <c r="A81" s="1" t="s">
        <v>115</v>
      </c>
      <c r="B81" s="1" t="s">
        <v>116</v>
      </c>
      <c r="C81" s="4">
        <v>45105</v>
      </c>
      <c r="D81" s="1" t="s">
        <v>16</v>
      </c>
      <c r="E81" s="1" t="s">
        <v>195</v>
      </c>
      <c r="F81" s="1">
        <f t="shared" si="2"/>
        <v>-102.47</v>
      </c>
      <c r="G81" s="1">
        <v>0</v>
      </c>
      <c r="H81" s="1">
        <v>-102.47</v>
      </c>
      <c r="I81" s="3">
        <v>0</v>
      </c>
      <c r="J81" s="1" t="s">
        <v>39</v>
      </c>
      <c r="K81" s="1"/>
      <c r="O81" s="2"/>
    </row>
    <row r="82" spans="1:15" ht="12.75" customHeight="1">
      <c r="A82" s="1" t="s">
        <v>31</v>
      </c>
      <c r="B82" s="1" t="s">
        <v>32</v>
      </c>
      <c r="C82" s="4">
        <v>45105</v>
      </c>
      <c r="D82" s="1" t="s">
        <v>16</v>
      </c>
      <c r="E82" s="1" t="s">
        <v>117</v>
      </c>
      <c r="F82" s="1">
        <f t="shared" si="2"/>
        <v>-33.6</v>
      </c>
      <c r="G82" s="1">
        <v>0</v>
      </c>
      <c r="H82" s="1">
        <v>-33.6</v>
      </c>
      <c r="I82" s="3">
        <v>0</v>
      </c>
      <c r="J82" s="1" t="s">
        <v>39</v>
      </c>
      <c r="K82" s="1"/>
      <c r="O82" s="2"/>
    </row>
    <row r="83" spans="1:15" ht="12.75" customHeight="1">
      <c r="A83" s="1" t="s">
        <v>63</v>
      </c>
      <c r="B83" s="1" t="s">
        <v>64</v>
      </c>
      <c r="C83" s="4">
        <v>45105</v>
      </c>
      <c r="D83" s="1" t="s">
        <v>16</v>
      </c>
      <c r="E83" s="1" t="s">
        <v>118</v>
      </c>
      <c r="F83" s="1">
        <f t="shared" si="2"/>
        <v>-8.98</v>
      </c>
      <c r="G83" s="1">
        <v>0</v>
      </c>
      <c r="H83" s="1">
        <v>-8.98</v>
      </c>
      <c r="I83" s="3">
        <v>0</v>
      </c>
      <c r="J83" s="1" t="s">
        <v>39</v>
      </c>
      <c r="K83" s="1"/>
      <c r="O83" s="2"/>
    </row>
    <row r="84" spans="1:15" ht="12.75" customHeight="1">
      <c r="A84" s="1" t="s">
        <v>33</v>
      </c>
      <c r="B84" s="1" t="s">
        <v>34</v>
      </c>
      <c r="C84" s="4">
        <v>45105</v>
      </c>
      <c r="D84" s="1" t="s">
        <v>16</v>
      </c>
      <c r="E84" s="1" t="s">
        <v>119</v>
      </c>
      <c r="F84" s="1">
        <f t="shared" si="2"/>
        <v>-31.31</v>
      </c>
      <c r="G84" s="1">
        <v>-5.22</v>
      </c>
      <c r="H84" s="1">
        <v>-26.09</v>
      </c>
      <c r="I84" s="3">
        <v>0.2</v>
      </c>
      <c r="J84" s="1" t="s">
        <v>18</v>
      </c>
      <c r="K84" s="1"/>
      <c r="L84" s="13"/>
      <c r="O84" s="2"/>
    </row>
    <row r="85" spans="1:15" ht="12.75" customHeight="1">
      <c r="A85" s="1" t="s">
        <v>120</v>
      </c>
      <c r="B85" s="1" t="s">
        <v>121</v>
      </c>
      <c r="C85" s="4">
        <v>45105</v>
      </c>
      <c r="D85" s="1" t="s">
        <v>16</v>
      </c>
      <c r="E85" s="1" t="s">
        <v>122</v>
      </c>
      <c r="F85" s="1">
        <f t="shared" si="2"/>
        <v>-176.4</v>
      </c>
      <c r="G85" s="1">
        <v>-29.4</v>
      </c>
      <c r="H85" s="1">
        <v>-147</v>
      </c>
      <c r="I85" s="3">
        <v>0.2</v>
      </c>
      <c r="J85" s="1" t="s">
        <v>18</v>
      </c>
      <c r="K85" s="1"/>
      <c r="L85" s="13"/>
      <c r="O85" s="2"/>
    </row>
    <row r="86" spans="1:15" ht="12.75" customHeight="1">
      <c r="A86" s="1" t="s">
        <v>66</v>
      </c>
      <c r="B86" s="1" t="s">
        <v>67</v>
      </c>
      <c r="C86" s="4">
        <v>45106</v>
      </c>
      <c r="D86" s="1" t="s">
        <v>123</v>
      </c>
      <c r="E86" s="1" t="s">
        <v>206</v>
      </c>
      <c r="F86" s="1">
        <f t="shared" si="2"/>
        <v>-50</v>
      </c>
      <c r="G86" s="1">
        <v>-8.33</v>
      </c>
      <c r="H86" s="1">
        <v>-41.67</v>
      </c>
      <c r="I86" s="3">
        <v>0.2</v>
      </c>
      <c r="J86" s="1" t="s">
        <v>60</v>
      </c>
      <c r="K86" s="1"/>
      <c r="L86" s="13"/>
      <c r="O86" s="2"/>
    </row>
    <row r="87" spans="1:15" ht="12.75" customHeight="1">
      <c r="A87" s="1" t="s">
        <v>124</v>
      </c>
      <c r="B87" s="1" t="s">
        <v>125</v>
      </c>
      <c r="C87" s="4">
        <v>45106</v>
      </c>
      <c r="D87" s="1" t="s">
        <v>16</v>
      </c>
      <c r="E87" s="1" t="s">
        <v>207</v>
      </c>
      <c r="F87" s="1">
        <f t="shared" si="2"/>
        <v>-3017.6099999999997</v>
      </c>
      <c r="G87" s="1">
        <v>0</v>
      </c>
      <c r="H87" s="1">
        <v>-3017.6099999999997</v>
      </c>
      <c r="I87" s="3">
        <v>0</v>
      </c>
      <c r="J87" s="1" t="s">
        <v>39</v>
      </c>
      <c r="K87" s="1"/>
      <c r="L87" s="10" t="s">
        <v>251</v>
      </c>
      <c r="M87" s="27" t="s">
        <v>256</v>
      </c>
      <c r="N87" t="s">
        <v>259</v>
      </c>
      <c r="O87" s="2"/>
    </row>
    <row r="88" spans="1:15" ht="12.75" customHeight="1">
      <c r="A88" s="1" t="s">
        <v>126</v>
      </c>
      <c r="B88" s="1" t="s">
        <v>127</v>
      </c>
      <c r="C88" s="4">
        <v>45106</v>
      </c>
      <c r="D88" s="1" t="s">
        <v>16</v>
      </c>
      <c r="E88" s="1" t="s">
        <v>128</v>
      </c>
      <c r="F88" s="1">
        <f t="shared" si="2"/>
        <v>-39.22</v>
      </c>
      <c r="G88" s="1">
        <v>-6.54</v>
      </c>
      <c r="H88" s="1">
        <v>-32.68</v>
      </c>
      <c r="I88" s="3">
        <v>0.2</v>
      </c>
      <c r="J88" s="1" t="s">
        <v>18</v>
      </c>
      <c r="K88" s="1"/>
      <c r="O88" s="2"/>
    </row>
    <row r="89" spans="1:15" ht="12.75" customHeight="1">
      <c r="A89" s="1" t="s">
        <v>109</v>
      </c>
      <c r="B89" s="1" t="s">
        <v>110</v>
      </c>
      <c r="C89" s="4">
        <v>45107</v>
      </c>
      <c r="D89" s="1" t="s">
        <v>16</v>
      </c>
      <c r="E89" s="1" t="s">
        <v>205</v>
      </c>
      <c r="F89" s="1">
        <f t="shared" si="2"/>
        <v>-31.47</v>
      </c>
      <c r="G89" s="1">
        <v>-5.24</v>
      </c>
      <c r="H89" s="1">
        <v>-26.23</v>
      </c>
      <c r="I89" s="3">
        <v>0.2</v>
      </c>
      <c r="J89" s="1" t="s">
        <v>18</v>
      </c>
      <c r="K89" s="1"/>
      <c r="O89" s="2"/>
    </row>
    <row r="90" spans="1:15" ht="12.75" customHeight="1">
      <c r="A90" s="1" t="s">
        <v>48</v>
      </c>
      <c r="B90" s="1" t="s">
        <v>49</v>
      </c>
      <c r="C90" s="4">
        <v>45107</v>
      </c>
      <c r="D90" s="1" t="s">
        <v>16</v>
      </c>
      <c r="E90" s="1" t="s">
        <v>204</v>
      </c>
      <c r="F90" s="1">
        <f t="shared" si="2"/>
        <v>-1.2</v>
      </c>
      <c r="G90" s="1">
        <v>0</v>
      </c>
      <c r="H90" s="1">
        <v>-1.2</v>
      </c>
      <c r="I90" s="3">
        <v>0</v>
      </c>
      <c r="J90" s="1" t="s">
        <v>39</v>
      </c>
      <c r="K90" s="1"/>
      <c r="O90" s="2"/>
    </row>
    <row r="91" spans="1:15" ht="12.75" customHeight="1">
      <c r="A91" s="1" t="s">
        <v>48</v>
      </c>
      <c r="B91" s="1" t="s">
        <v>49</v>
      </c>
      <c r="C91" s="4">
        <v>45107</v>
      </c>
      <c r="D91" s="1" t="s">
        <v>16</v>
      </c>
      <c r="E91" s="1" t="s">
        <v>202</v>
      </c>
      <c r="F91" s="1">
        <f t="shared" si="2"/>
        <v>-18</v>
      </c>
      <c r="G91" s="1">
        <v>0</v>
      </c>
      <c r="H91" s="1">
        <v>-18</v>
      </c>
      <c r="I91" s="3">
        <v>0</v>
      </c>
      <c r="J91" s="1" t="s">
        <v>39</v>
      </c>
      <c r="K91" s="1"/>
      <c r="L91" s="13"/>
      <c r="O91" s="2"/>
    </row>
    <row r="92" spans="1:15" ht="12.75" customHeight="1">
      <c r="A92" s="1" t="s">
        <v>48</v>
      </c>
      <c r="B92" s="1" t="s">
        <v>49</v>
      </c>
      <c r="C92" s="4">
        <v>45107</v>
      </c>
      <c r="D92" s="1" t="s">
        <v>16</v>
      </c>
      <c r="E92" s="1" t="s">
        <v>203</v>
      </c>
      <c r="F92" s="1">
        <f t="shared" si="2"/>
        <v>-17.85</v>
      </c>
      <c r="G92" s="1">
        <v>0</v>
      </c>
      <c r="H92" s="1">
        <v>-17.85</v>
      </c>
      <c r="I92" s="3">
        <v>0</v>
      </c>
      <c r="J92" s="1" t="s">
        <v>39</v>
      </c>
      <c r="K92" s="1"/>
      <c r="L92" s="13"/>
      <c r="O92" s="2"/>
    </row>
    <row r="93" spans="1:15" ht="12.75" customHeight="1">
      <c r="A93" s="1" t="s">
        <v>77</v>
      </c>
      <c r="B93" s="1" t="s">
        <v>78</v>
      </c>
      <c r="C93" s="4">
        <v>45107</v>
      </c>
      <c r="D93" s="1" t="s">
        <v>16</v>
      </c>
      <c r="E93" s="1" t="s">
        <v>261</v>
      </c>
      <c r="F93" s="1">
        <f t="shared" si="2"/>
        <v>-224.6</v>
      </c>
      <c r="G93" s="1">
        <v>-37.43</v>
      </c>
      <c r="H93" s="1">
        <v>-187.17</v>
      </c>
      <c r="I93" s="3">
        <v>0.2</v>
      </c>
      <c r="J93" s="1" t="s">
        <v>18</v>
      </c>
      <c r="K93" s="1"/>
      <c r="L93" s="13"/>
      <c r="O93" s="2"/>
    </row>
    <row r="94" spans="1:15" ht="12.75" customHeight="1">
      <c r="A94" s="1" t="s">
        <v>129</v>
      </c>
      <c r="B94" s="1" t="s">
        <v>130</v>
      </c>
      <c r="C94" s="4">
        <v>45107</v>
      </c>
      <c r="D94" s="1" t="s">
        <v>131</v>
      </c>
      <c r="E94" s="32" t="s">
        <v>196</v>
      </c>
      <c r="F94" s="1">
        <f t="shared" si="2"/>
        <v>-3601.78</v>
      </c>
      <c r="G94" s="1">
        <v>0</v>
      </c>
      <c r="H94" s="1">
        <v>-3601.78</v>
      </c>
      <c r="I94" s="3">
        <v>0</v>
      </c>
      <c r="J94" s="1" t="s">
        <v>39</v>
      </c>
      <c r="K94" s="1"/>
      <c r="O94" s="2"/>
    </row>
    <row r="95" spans="1:15" ht="12.75" customHeight="1">
      <c r="A95" s="1" t="s">
        <v>129</v>
      </c>
      <c r="B95" s="1" t="s">
        <v>130</v>
      </c>
      <c r="C95" s="4">
        <v>45107</v>
      </c>
      <c r="D95" s="1" t="s">
        <v>131</v>
      </c>
      <c r="E95" s="32" t="s">
        <v>197</v>
      </c>
      <c r="F95" s="1">
        <f t="shared" si="2"/>
        <v>-287.84</v>
      </c>
      <c r="G95" s="1">
        <v>0</v>
      </c>
      <c r="H95" s="1">
        <v>-287.84</v>
      </c>
      <c r="I95" s="3">
        <v>0</v>
      </c>
      <c r="J95" s="1" t="s">
        <v>39</v>
      </c>
      <c r="K95" s="1"/>
      <c r="O95" s="2"/>
    </row>
    <row r="96" spans="1:15" ht="12.75" customHeight="1">
      <c r="A96" s="1" t="s">
        <v>132</v>
      </c>
      <c r="B96" s="1" t="s">
        <v>133</v>
      </c>
      <c r="C96" s="4">
        <v>45107</v>
      </c>
      <c r="D96" s="1" t="s">
        <v>131</v>
      </c>
      <c r="E96" s="32" t="s">
        <v>198</v>
      </c>
      <c r="F96" s="1">
        <f t="shared" si="2"/>
        <v>-128.09</v>
      </c>
      <c r="G96" s="1">
        <v>0</v>
      </c>
      <c r="H96" s="1">
        <v>-128.09</v>
      </c>
      <c r="I96" s="3">
        <v>0</v>
      </c>
      <c r="J96" s="1" t="s">
        <v>39</v>
      </c>
      <c r="K96" s="1"/>
      <c r="O96" s="2"/>
    </row>
    <row r="97" spans="1:15" ht="12.75" customHeight="1">
      <c r="A97" s="1" t="s">
        <v>124</v>
      </c>
      <c r="B97" s="1" t="s">
        <v>125</v>
      </c>
      <c r="C97" s="4">
        <v>45107</v>
      </c>
      <c r="D97" s="1" t="s">
        <v>131</v>
      </c>
      <c r="E97" s="32" t="s">
        <v>199</v>
      </c>
      <c r="F97" s="1">
        <f t="shared" si="2"/>
        <v>3017.61</v>
      </c>
      <c r="G97" s="1">
        <v>0</v>
      </c>
      <c r="H97" s="1">
        <v>3017.61</v>
      </c>
      <c r="I97" s="3">
        <v>0</v>
      </c>
      <c r="J97" s="1" t="s">
        <v>39</v>
      </c>
      <c r="K97" s="1"/>
      <c r="O97" s="2"/>
    </row>
    <row r="98" spans="1:15" ht="12.75" customHeight="1">
      <c r="A98" s="1" t="s">
        <v>101</v>
      </c>
      <c r="B98" s="1" t="s">
        <v>102</v>
      </c>
      <c r="C98" s="4">
        <v>45107</v>
      </c>
      <c r="D98" s="1" t="s">
        <v>131</v>
      </c>
      <c r="E98" s="32" t="s">
        <v>200</v>
      </c>
      <c r="F98" s="1">
        <f t="shared" si="2"/>
        <v>769.54</v>
      </c>
      <c r="G98" s="1">
        <v>0</v>
      </c>
      <c r="H98" s="1">
        <v>769.54</v>
      </c>
      <c r="I98" s="3">
        <v>0</v>
      </c>
      <c r="J98" s="1" t="s">
        <v>39</v>
      </c>
      <c r="K98" s="1"/>
      <c r="L98" s="10"/>
      <c r="M98" s="27"/>
      <c r="O98" s="2"/>
    </row>
    <row r="99" spans="1:15" ht="12.75" customHeight="1">
      <c r="A99" s="1" t="s">
        <v>115</v>
      </c>
      <c r="B99" s="1" t="s">
        <v>116</v>
      </c>
      <c r="C99" s="4">
        <v>45107</v>
      </c>
      <c r="D99" s="1" t="s">
        <v>131</v>
      </c>
      <c r="E99" s="32" t="s">
        <v>201</v>
      </c>
      <c r="F99" s="1">
        <f t="shared" si="2"/>
        <v>230.56</v>
      </c>
      <c r="G99" s="1">
        <v>0</v>
      </c>
      <c r="H99" s="1">
        <v>230.56</v>
      </c>
      <c r="I99" s="3">
        <v>0</v>
      </c>
      <c r="J99" s="1" t="s">
        <v>39</v>
      </c>
      <c r="K99" s="1"/>
      <c r="L99" s="10"/>
      <c r="M99" s="27"/>
      <c r="O99" s="2"/>
    </row>
    <row r="100" spans="1:15" ht="12.75" customHeight="1">
      <c r="A100" s="6" t="s">
        <v>134</v>
      </c>
      <c r="B100" s="6"/>
      <c r="C100" s="6"/>
      <c r="D100" s="6"/>
      <c r="E100" s="6"/>
      <c r="F100" s="7">
        <f>H100+G100</f>
        <v>-13034.95</v>
      </c>
      <c r="G100" s="7">
        <f>SUM(G5:G99)</f>
        <v>-1232.4400000000007</v>
      </c>
      <c r="H100" s="7">
        <f>SUM(H5:H99)</f>
        <v>-11802.51</v>
      </c>
      <c r="I100" s="6"/>
      <c r="J100" s="6"/>
      <c r="K100" s="6"/>
      <c r="L100" s="10"/>
      <c r="M100" s="27"/>
      <c r="O100" s="2"/>
    </row>
    <row r="101" ht="12.75" customHeight="1">
      <c r="L101" s="13"/>
    </row>
    <row r="102" spans="12:13" ht="12.75" customHeight="1">
      <c r="L102" s="10"/>
      <c r="M102" s="28"/>
    </row>
    <row r="103" spans="12:13" ht="12.75" customHeight="1">
      <c r="L103" s="10"/>
      <c r="M103" s="28"/>
    </row>
    <row r="104" spans="12:13" ht="12.75" customHeight="1">
      <c r="L104" s="10"/>
      <c r="M104" s="28"/>
    </row>
    <row r="105" spans="5:15" ht="12.75" customHeight="1">
      <c r="E105" s="8" t="s">
        <v>208</v>
      </c>
      <c r="H105" t="s">
        <v>243</v>
      </c>
      <c r="K105" s="9">
        <v>0</v>
      </c>
      <c r="L105" s="13"/>
      <c r="O105" s="10"/>
    </row>
    <row r="106" spans="5:15" ht="12.75" customHeight="1">
      <c r="E106" s="11" t="s">
        <v>209</v>
      </c>
      <c r="H106" t="s">
        <v>244</v>
      </c>
      <c r="K106" s="9">
        <v>302989.38</v>
      </c>
      <c r="L106" s="13"/>
      <c r="O106" s="10"/>
    </row>
    <row r="107" spans="5:15" ht="12.75" customHeight="1">
      <c r="E107" s="12" t="s">
        <v>210</v>
      </c>
      <c r="H107" t="s">
        <v>245</v>
      </c>
      <c r="K107" s="9">
        <v>11602.7</v>
      </c>
      <c r="L107" s="13"/>
      <c r="O107" s="13"/>
    </row>
    <row r="108" spans="5:15" ht="12.75" customHeight="1">
      <c r="E108" s="14" t="s">
        <v>211</v>
      </c>
      <c r="H108" t="s">
        <v>246</v>
      </c>
      <c r="I108" s="9"/>
      <c r="K108" s="9">
        <v>3169.35</v>
      </c>
      <c r="L108" s="10"/>
      <c r="M108" s="27"/>
      <c r="N108" s="27"/>
      <c r="O108" s="10"/>
    </row>
    <row r="109" spans="5:15" ht="12.75" customHeight="1">
      <c r="E109" s="15" t="s">
        <v>212</v>
      </c>
      <c r="G109">
        <v>1</v>
      </c>
      <c r="H109" s="16" t="s">
        <v>247</v>
      </c>
      <c r="I109" s="17"/>
      <c r="K109" s="17">
        <f>SUM(K105:K108)</f>
        <v>317761.43</v>
      </c>
      <c r="L109" s="10"/>
      <c r="M109" s="27"/>
      <c r="N109" s="27"/>
      <c r="O109" s="10"/>
    </row>
    <row r="110" spans="5:15" ht="12.75" customHeight="1">
      <c r="E110" s="18" t="s">
        <v>213</v>
      </c>
      <c r="L110" s="10"/>
      <c r="M110" s="27"/>
      <c r="N110" s="27"/>
      <c r="O110" s="10"/>
    </row>
    <row r="111" spans="5:15" ht="12.75" customHeight="1">
      <c r="E111" s="19" t="s">
        <v>20</v>
      </c>
      <c r="G111" s="20"/>
      <c r="H111" t="s">
        <v>214</v>
      </c>
      <c r="K111" t="s">
        <v>214</v>
      </c>
      <c r="L111" s="13"/>
      <c r="O111" s="13"/>
    </row>
    <row r="112" spans="7:15" ht="12.75" customHeight="1">
      <c r="G112" t="s">
        <v>215</v>
      </c>
      <c r="H112" s="16" t="s">
        <v>216</v>
      </c>
      <c r="K112" t="s">
        <v>217</v>
      </c>
      <c r="L112" s="13"/>
      <c r="O112" s="13"/>
    </row>
    <row r="113" spans="7:15" ht="12.75" customHeight="1">
      <c r="G113" s="21" t="s">
        <v>218</v>
      </c>
      <c r="H113" s="59" t="s">
        <v>219</v>
      </c>
      <c r="I113" s="60">
        <v>5673</v>
      </c>
      <c r="K113" s="23" t="s">
        <v>220</v>
      </c>
      <c r="L113" s="13"/>
      <c r="O113" s="13"/>
    </row>
    <row r="114" spans="7:15" ht="12.75" customHeight="1">
      <c r="G114" s="21" t="s">
        <v>221</v>
      </c>
      <c r="H114" s="59" t="s">
        <v>222</v>
      </c>
      <c r="I114" s="60">
        <v>108972.7</v>
      </c>
      <c r="J114" s="22"/>
      <c r="K114" s="23" t="s">
        <v>220</v>
      </c>
      <c r="L114" s="13"/>
      <c r="O114" s="10"/>
    </row>
    <row r="115" spans="7:15" ht="12.75" customHeight="1">
      <c r="G115" s="21" t="s">
        <v>223</v>
      </c>
      <c r="H115" s="61" t="s">
        <v>224</v>
      </c>
      <c r="I115" s="60">
        <v>37500</v>
      </c>
      <c r="K115" s="23" t="s">
        <v>220</v>
      </c>
      <c r="L115" s="13"/>
      <c r="O115" s="10"/>
    </row>
    <row r="116" spans="7:15" ht="12.75" customHeight="1">
      <c r="G116" s="21" t="s">
        <v>225</v>
      </c>
      <c r="H116" s="61" t="s">
        <v>226</v>
      </c>
      <c r="I116" s="60">
        <v>37500</v>
      </c>
      <c r="K116" s="23" t="s">
        <v>220</v>
      </c>
      <c r="L116" s="13"/>
      <c r="O116" s="10"/>
    </row>
    <row r="117" spans="7:15" ht="12.75" customHeight="1">
      <c r="G117" s="21" t="s">
        <v>227</v>
      </c>
      <c r="H117" s="61" t="s">
        <v>228</v>
      </c>
      <c r="I117" s="62">
        <v>8918.71</v>
      </c>
      <c r="K117" s="24" t="s">
        <v>276</v>
      </c>
      <c r="L117" s="13"/>
      <c r="O117" s="13"/>
    </row>
    <row r="118" spans="7:15" ht="12.75" customHeight="1">
      <c r="G118" s="21" t="s">
        <v>229</v>
      </c>
      <c r="H118" s="61" t="s">
        <v>230</v>
      </c>
      <c r="I118" s="60">
        <v>0</v>
      </c>
      <c r="K118" s="23" t="s">
        <v>220</v>
      </c>
      <c r="L118" s="13"/>
      <c r="O118" s="13"/>
    </row>
    <row r="119" spans="7:15" ht="12.75" customHeight="1">
      <c r="G119" s="21" t="s">
        <v>231</v>
      </c>
      <c r="H119" s="61" t="s">
        <v>232</v>
      </c>
      <c r="I119" s="60">
        <v>3200</v>
      </c>
      <c r="K119" s="23" t="s">
        <v>220</v>
      </c>
      <c r="L119" s="13"/>
      <c r="O119" s="13"/>
    </row>
    <row r="120" spans="7:15" ht="12.75" customHeight="1">
      <c r="G120" s="21" t="s">
        <v>233</v>
      </c>
      <c r="H120" s="61" t="s">
        <v>234</v>
      </c>
      <c r="I120" s="60">
        <v>1000</v>
      </c>
      <c r="K120" s="23" t="s">
        <v>220</v>
      </c>
      <c r="L120" s="10"/>
      <c r="M120" s="27"/>
      <c r="O120" s="13"/>
    </row>
    <row r="121" spans="7:15" ht="12.75" customHeight="1">
      <c r="G121" s="21" t="s">
        <v>235</v>
      </c>
      <c r="H121" s="61" t="s">
        <v>236</v>
      </c>
      <c r="I121" s="60">
        <v>12000</v>
      </c>
      <c r="K121" s="23" t="s">
        <v>220</v>
      </c>
      <c r="L121" s="13"/>
      <c r="O121" s="13"/>
    </row>
    <row r="122" spans="7:15" ht="12.75" customHeight="1">
      <c r="G122" s="21" t="s">
        <v>237</v>
      </c>
      <c r="H122" s="61" t="s">
        <v>238</v>
      </c>
      <c r="I122" s="60">
        <v>12000</v>
      </c>
      <c r="K122" s="23" t="s">
        <v>220</v>
      </c>
      <c r="L122" s="13"/>
      <c r="O122" s="13"/>
    </row>
    <row r="123" spans="7:15" ht="12.75" customHeight="1">
      <c r="G123">
        <v>2</v>
      </c>
      <c r="H123" t="s">
        <v>239</v>
      </c>
      <c r="I123" s="9">
        <f>SUM(I113:I122)</f>
        <v>226764.41</v>
      </c>
      <c r="K123" t="s">
        <v>240</v>
      </c>
      <c r="O123" s="13"/>
    </row>
    <row r="124" spans="9:15" ht="12.75" customHeight="1">
      <c r="I124" s="9" t="s">
        <v>214</v>
      </c>
      <c r="O124" s="13"/>
    </row>
    <row r="125" spans="7:15" ht="12.75" customHeight="1">
      <c r="G125">
        <v>3</v>
      </c>
      <c r="H125" t="s">
        <v>282</v>
      </c>
      <c r="I125" s="58">
        <f>K109-I123</f>
        <v>90997.01999999999</v>
      </c>
      <c r="K125" t="s">
        <v>283</v>
      </c>
      <c r="L125" s="13"/>
      <c r="O125" s="13"/>
    </row>
    <row r="126" spans="7:15" ht="12.75" customHeight="1">
      <c r="G126">
        <v>4</v>
      </c>
      <c r="H126" t="s">
        <v>241</v>
      </c>
      <c r="I126" s="9">
        <f>I123+I125</f>
        <v>317761.43</v>
      </c>
      <c r="K126" t="s">
        <v>242</v>
      </c>
      <c r="O126" s="10"/>
    </row>
    <row r="127" spans="8:15" ht="12.75" customHeight="1">
      <c r="H127" s="16"/>
      <c r="I127" s="17"/>
      <c r="L127" s="13"/>
      <c r="O127" s="13"/>
    </row>
    <row r="128" spans="12:15" ht="12.75" customHeight="1">
      <c r="L128" s="13"/>
      <c r="O128" s="13"/>
    </row>
    <row r="129" ht="12.75" customHeight="1">
      <c r="L129" s="13"/>
    </row>
    <row r="130" ht="12.75" customHeight="1">
      <c r="L130" s="13"/>
    </row>
    <row r="133" ht="12.75" customHeight="1">
      <c r="L133" s="13"/>
    </row>
    <row r="134" ht="12.75" customHeight="1">
      <c r="L134" s="13"/>
    </row>
    <row r="135" ht="12.75" customHeight="1">
      <c r="L135" s="13"/>
    </row>
    <row r="136" ht="12.75" customHeight="1">
      <c r="L136" s="13"/>
    </row>
    <row r="137" ht="12.75" customHeight="1">
      <c r="L137" s="13"/>
    </row>
    <row r="138" ht="12.75" customHeight="1">
      <c r="L138" s="13"/>
    </row>
    <row r="139" ht="12.75" customHeight="1">
      <c r="L139" s="13"/>
    </row>
    <row r="142" ht="12.75" customHeight="1">
      <c r="L142" s="13"/>
    </row>
    <row r="143" ht="12.75" customHeight="1">
      <c r="L143" s="13"/>
    </row>
    <row r="144" ht="12.75" customHeight="1">
      <c r="L144" s="13"/>
    </row>
    <row r="147" ht="12.75" customHeight="1">
      <c r="L147" s="24"/>
    </row>
    <row r="149" ht="12.75" customHeight="1">
      <c r="L149" s="13"/>
    </row>
    <row r="150" ht="12.75" customHeight="1">
      <c r="L150" s="13"/>
    </row>
    <row r="151" ht="12.75" customHeight="1">
      <c r="L151" s="13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2.7109375" style="36" customWidth="1"/>
    <col min="2" max="2" width="15.7109375" style="36" customWidth="1"/>
    <col min="3" max="3" width="9.57421875" style="36" customWidth="1"/>
    <col min="4" max="4" width="12.7109375" style="36" customWidth="1"/>
    <col min="5" max="5" width="10.28125" style="36" customWidth="1"/>
    <col min="6" max="6" width="7.28125" style="36" customWidth="1"/>
    <col min="7" max="7" width="16.8515625" style="36" customWidth="1"/>
    <col min="8" max="8" width="7.140625" style="36" customWidth="1"/>
    <col min="9" max="9" width="7.00390625" style="36" customWidth="1"/>
    <col min="10" max="16384" width="8.8515625" style="36" customWidth="1"/>
  </cols>
  <sheetData>
    <row r="1" spans="2:5" ht="12.75">
      <c r="B1" s="37" t="s">
        <v>228</v>
      </c>
      <c r="C1" s="38"/>
      <c r="D1" s="38"/>
      <c r="E1" s="39">
        <v>10000</v>
      </c>
    </row>
    <row r="3" spans="1:9" s="40" customFormat="1" ht="18" customHeight="1">
      <c r="A3" s="65" t="s">
        <v>262</v>
      </c>
      <c r="B3" s="65"/>
      <c r="C3" s="65"/>
      <c r="D3" s="65"/>
      <c r="E3" s="65"/>
      <c r="F3" s="65"/>
      <c r="G3" s="65"/>
      <c r="H3" s="65"/>
      <c r="I3" s="65"/>
    </row>
    <row r="4" spans="1:9" s="41" customFormat="1" ht="15" customHeight="1">
      <c r="A4" s="66" t="s">
        <v>1</v>
      </c>
      <c r="B4" s="66"/>
      <c r="C4" s="66"/>
      <c r="D4" s="66"/>
      <c r="E4" s="66"/>
      <c r="F4" s="66"/>
      <c r="G4" s="66"/>
      <c r="H4" s="66"/>
      <c r="I4" s="66"/>
    </row>
    <row r="5" spans="1:9" s="41" customFormat="1" ht="15" customHeight="1">
      <c r="A5" s="66" t="s">
        <v>263</v>
      </c>
      <c r="B5" s="66"/>
      <c r="C5" s="66"/>
      <c r="D5" s="66"/>
      <c r="E5" s="66"/>
      <c r="F5" s="66"/>
      <c r="G5" s="66"/>
      <c r="H5" s="66"/>
      <c r="I5" s="66"/>
    </row>
    <row r="6" ht="12.75" customHeight="1"/>
    <row r="7" spans="1:9" s="42" customFormat="1" ht="12.75" customHeight="1">
      <c r="A7" s="48" t="s">
        <v>5</v>
      </c>
      <c r="B7" s="48" t="s">
        <v>264</v>
      </c>
      <c r="C7" s="48" t="s">
        <v>265</v>
      </c>
      <c r="D7" s="48" t="s">
        <v>7</v>
      </c>
      <c r="E7" s="49" t="s">
        <v>266</v>
      </c>
      <c r="F7" s="49" t="s">
        <v>267</v>
      </c>
      <c r="G7" s="49" t="s">
        <v>268</v>
      </c>
      <c r="H7" s="49" t="s">
        <v>8</v>
      </c>
      <c r="I7" s="49" t="s">
        <v>9</v>
      </c>
    </row>
    <row r="8" ht="12.75" customHeight="1"/>
    <row r="9" spans="1:9" s="42" customFormat="1" ht="12.75" customHeight="1">
      <c r="A9" s="67" t="s">
        <v>95</v>
      </c>
      <c r="B9" s="67"/>
      <c r="C9" s="67"/>
      <c r="D9" s="67"/>
      <c r="E9" s="67"/>
      <c r="F9" s="67"/>
      <c r="G9" s="67"/>
      <c r="H9" s="67"/>
      <c r="I9" s="67"/>
    </row>
    <row r="10" spans="1:9" ht="11.25" customHeight="1">
      <c r="A10" s="43">
        <v>45049</v>
      </c>
      <c r="B10" t="s">
        <v>269</v>
      </c>
      <c r="C10" t="s">
        <v>270</v>
      </c>
      <c r="D10" t="s">
        <v>271</v>
      </c>
      <c r="E10" s="44">
        <v>256.66</v>
      </c>
      <c r="F10" s="44">
        <v>0</v>
      </c>
      <c r="G10" s="44">
        <f>(E10-F10)</f>
        <v>256.66</v>
      </c>
      <c r="H10" s="44">
        <v>307.99</v>
      </c>
      <c r="I10" s="44">
        <v>51.33</v>
      </c>
    </row>
    <row r="11" spans="1:9" ht="11.25" customHeight="1">
      <c r="A11" s="50">
        <v>45099</v>
      </c>
      <c r="B11" s="51" t="s">
        <v>269</v>
      </c>
      <c r="C11" s="52" t="s">
        <v>274</v>
      </c>
      <c r="D11" s="51" t="s">
        <v>275</v>
      </c>
      <c r="E11" s="53">
        <v>824.63</v>
      </c>
      <c r="F11" s="53">
        <v>0</v>
      </c>
      <c r="G11" s="53">
        <f>((G10+E11)-F11)</f>
        <v>1081.29</v>
      </c>
      <c r="H11" s="53">
        <v>989.56</v>
      </c>
      <c r="I11" s="53">
        <v>164.93</v>
      </c>
    </row>
    <row r="12" spans="1:9" ht="12.75" customHeight="1">
      <c r="A12" s="54" t="s">
        <v>272</v>
      </c>
      <c r="B12" s="54"/>
      <c r="C12" s="54"/>
      <c r="D12" s="54"/>
      <c r="E12" s="55">
        <f>SUM(E10:E11)</f>
        <v>1081.29</v>
      </c>
      <c r="F12" s="55">
        <f>SUM(F10:F11)</f>
        <v>0</v>
      </c>
      <c r="G12" s="55">
        <f>G11</f>
        <v>1081.29</v>
      </c>
      <c r="H12" s="55">
        <f>SUM(H10:H11)</f>
        <v>1297.55</v>
      </c>
      <c r="I12" s="55">
        <f>SUM(I10:I11)</f>
        <v>216.26</v>
      </c>
    </row>
    <row r="13" ht="11.25" customHeight="1"/>
    <row r="14" spans="1:9" ht="12.75">
      <c r="A14" s="56" t="s">
        <v>134</v>
      </c>
      <c r="B14" s="56"/>
      <c r="C14" s="56"/>
      <c r="D14" s="56"/>
      <c r="E14" s="57">
        <f>E12</f>
        <v>1081.29</v>
      </c>
      <c r="F14" s="57">
        <f>F12</f>
        <v>0</v>
      </c>
      <c r="G14" s="57">
        <f>(E14-F14)</f>
        <v>1081.29</v>
      </c>
      <c r="H14" s="57">
        <f>H12</f>
        <v>1297.55</v>
      </c>
      <c r="I14" s="57">
        <f>I12</f>
        <v>216.26</v>
      </c>
    </row>
    <row r="21" spans="2:5" ht="12.75">
      <c r="B21" s="45" t="s">
        <v>273</v>
      </c>
      <c r="C21" s="46"/>
      <c r="D21" s="46"/>
      <c r="E21" s="47">
        <f>E1-E14</f>
        <v>8918.71</v>
      </c>
    </row>
  </sheetData>
  <sheetProtection/>
  <mergeCells count="4">
    <mergeCell ref="A3:I3"/>
    <mergeCell ref="A4:I4"/>
    <mergeCell ref="A5:I5"/>
    <mergeCell ref="A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ChiseldonPC</dc:creator>
  <cp:keywords/>
  <dc:description/>
  <cp:lastModifiedBy>Nina Hempstock - RFO &amp; Admin Officer - Chiseldon PC</cp:lastModifiedBy>
  <dcterms:created xsi:type="dcterms:W3CDTF">2023-07-03T12:07:46Z</dcterms:created>
  <dcterms:modified xsi:type="dcterms:W3CDTF">2023-07-11T09:13:26Z</dcterms:modified>
  <cp:category/>
  <cp:version/>
  <cp:contentType/>
  <cp:contentStatus/>
</cp:coreProperties>
</file>