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12" activeTab="0"/>
  </bookViews>
  <sheets>
    <sheet name="Detailed Account Transacti" sheetId="1" r:id="rId1"/>
    <sheet name="Additional Information" sheetId="2" r:id="rId2"/>
  </sheets>
  <definedNames>
    <definedName name="_xlnm._FilterDatabase" localSheetId="0" hidden="1">'Detailed Account Transacti'!$A$4:$N$37</definedName>
  </definedNames>
  <calcPr fullCalcOnLoad="1"/>
</workbook>
</file>

<file path=xl/comments1.xml><?xml version="1.0" encoding="utf-8"?>
<comments xmlns="http://schemas.openxmlformats.org/spreadsheetml/2006/main">
  <authors>
    <author>ParishClerk</author>
  </authors>
  <commentList>
    <comment ref="H53" authorId="0">
      <text>
        <r>
          <rPr>
            <b/>
            <sz val="9"/>
            <rFont val="Tahoma"/>
            <family val="2"/>
          </rPr>
          <t>ParishClerk:</t>
        </r>
        <r>
          <rPr>
            <sz val="9"/>
            <rFont val="Tahoma"/>
            <family val="2"/>
          </rPr>
          <t xml:space="preserve">
Line changed from Badbury Railings as council approved moving £2,500 from this fund a creating a reserved fund for SID and A346 improvement work for Badbury</t>
        </r>
      </text>
    </comment>
  </commentList>
</comments>
</file>

<file path=xl/sharedStrings.xml><?xml version="1.0" encoding="utf-8"?>
<sst xmlns="http://schemas.openxmlformats.org/spreadsheetml/2006/main" count="389" uniqueCount="238">
  <si>
    <t>Detailed Account Transaction Report</t>
  </si>
  <si>
    <t>From 1 August 2022 to 31 August 2022</t>
  </si>
  <si>
    <t>Account Code</t>
  </si>
  <si>
    <t>Account Name</t>
  </si>
  <si>
    <t>Date</t>
  </si>
  <si>
    <t>Type</t>
  </si>
  <si>
    <t>Reference</t>
  </si>
  <si>
    <t>Gross</t>
  </si>
  <si>
    <t>VAT</t>
  </si>
  <si>
    <t>Net</t>
  </si>
  <si>
    <t>VAT Rate</t>
  </si>
  <si>
    <t>VAT Name</t>
  </si>
  <si>
    <t>Capital Expenditure</t>
  </si>
  <si>
    <t>512</t>
  </si>
  <si>
    <t>Finance: IT - PC, virus, email, domain name &amp; Xero</t>
  </si>
  <si>
    <t>PAY</t>
  </si>
  <si>
    <t>Monthly domain name fee</t>
  </si>
  <si>
    <t>20% (VAT on Expenses)</t>
  </si>
  <si>
    <t>329</t>
  </si>
  <si>
    <t>Recreation: Waste Collection</t>
  </si>
  <si>
    <t>335</t>
  </si>
  <si>
    <t>Recreation: Youth services</t>
  </si>
  <si>
    <t>333</t>
  </si>
  <si>
    <t>Recreation: Gas and Electricity - Rec Hall &amp; Pavillion</t>
  </si>
  <si>
    <t>EDF elec monthly DD Rec hall</t>
  </si>
  <si>
    <t>5% (VAT on Expenses)</t>
  </si>
  <si>
    <t>353</t>
  </si>
  <si>
    <t>Environment: Gas and Electricity - Chapel</t>
  </si>
  <si>
    <t>EDF Chapel elec monthly DD</t>
  </si>
  <si>
    <t>EDF Rec ground elec monthly DD - pavilion</t>
  </si>
  <si>
    <t>202</t>
  </si>
  <si>
    <t>Environment:Cemetery income</t>
  </si>
  <si>
    <t>INV</t>
  </si>
  <si>
    <t>No VAT</t>
  </si>
  <si>
    <t>270</t>
  </si>
  <si>
    <t>Interest Income</t>
  </si>
  <si>
    <t>Monthly Interest</t>
  </si>
  <si>
    <t>372</t>
  </si>
  <si>
    <t>EGPA Tree Trimming</t>
  </si>
  <si>
    <t>Annual tree surveys</t>
  </si>
  <si>
    <t>351</t>
  </si>
  <si>
    <t>Environment: Hedge Trimming and Grass cutting</t>
  </si>
  <si>
    <t>366</t>
  </si>
  <si>
    <t>EGPA: Misc Expenditure</t>
  </si>
  <si>
    <t>331</t>
  </si>
  <si>
    <t>Recreation: CVPA general Maintenance</t>
  </si>
  <si>
    <t>364</t>
  </si>
  <si>
    <t>EGPA - Village Planter costs</t>
  </si>
  <si>
    <t>508</t>
  </si>
  <si>
    <t>Finance: Website, Marketing, flyers &amp; leaflets, advertisements</t>
  </si>
  <si>
    <t>Sanders monthly website fees Aug</t>
  </si>
  <si>
    <t>Xero monthly fees Aug</t>
  </si>
  <si>
    <t>504</t>
  </si>
  <si>
    <t>Finance: Telephone and Broadband</t>
  </si>
  <si>
    <t>Phone and Broadband Aug</t>
  </si>
  <si>
    <t>825</t>
  </si>
  <si>
    <t>PAYE &amp; NI Payable (HMRC)</t>
  </si>
  <si>
    <t>HMRC Aug payment</t>
  </si>
  <si>
    <t>814</t>
  </si>
  <si>
    <t>Wages Payable - Payroll</t>
  </si>
  <si>
    <t>363</t>
  </si>
  <si>
    <t>Environment - Water Supply</t>
  </si>
  <si>
    <t>Allotment water</t>
  </si>
  <si>
    <t>507</t>
  </si>
  <si>
    <t>Finance: Staff salary only</t>
  </si>
  <si>
    <t>MJ</t>
  </si>
  <si>
    <t>Total</t>
  </si>
  <si>
    <t>Income</t>
  </si>
  <si>
    <t>From allocated reserved funds</t>
  </si>
  <si>
    <t>MJ - manual journals</t>
  </si>
  <si>
    <t>From CPC grant fund</t>
  </si>
  <si>
    <t>From unallocated reserved funds</t>
  </si>
  <si>
    <t>Hire of Marquee and Donations to Wiltshire Air Ambulance</t>
  </si>
  <si>
    <r>
      <t>**</t>
    </r>
    <r>
      <rPr>
        <sz val="10"/>
        <rFont val="Arial"/>
        <family val="2"/>
      </rPr>
      <t>Not 'income' but a refund, discount, or return of an overspend</t>
    </r>
  </si>
  <si>
    <t xml:space="preserve"> </t>
  </si>
  <si>
    <t>Queen's Jubilee Event</t>
  </si>
  <si>
    <t>Of which:</t>
  </si>
  <si>
    <t>Allocated Reserves</t>
  </si>
  <si>
    <t>See additional info page</t>
  </si>
  <si>
    <t>A</t>
  </si>
  <si>
    <t>Rec Hall Replacement</t>
  </si>
  <si>
    <t>B</t>
  </si>
  <si>
    <t>Rec Ground Drainage</t>
  </si>
  <si>
    <t>No change</t>
  </si>
  <si>
    <t>C</t>
  </si>
  <si>
    <t>CIL Funds</t>
  </si>
  <si>
    <t>D</t>
  </si>
  <si>
    <t>Badbury SID &amp; A346 crossing</t>
  </si>
  <si>
    <t>E</t>
  </si>
  <si>
    <t>Layby parking</t>
  </si>
  <si>
    <t>F</t>
  </si>
  <si>
    <t>Neighbourhood plan</t>
  </si>
  <si>
    <t>G</t>
  </si>
  <si>
    <t>BMX track</t>
  </si>
  <si>
    <t>H</t>
  </si>
  <si>
    <t>CVPA new equipment</t>
  </si>
  <si>
    <t>I</t>
  </si>
  <si>
    <t>One off projects: Rec Ground Goal Posts</t>
  </si>
  <si>
    <t>J</t>
  </si>
  <si>
    <t>Replacement, Repair, Maintenance of Signage</t>
  </si>
  <si>
    <t>Allocated Reserves Subtotal</t>
  </si>
  <si>
    <t>A+B+C+D+E+F+G+H+I</t>
  </si>
  <si>
    <t>Unallocated Reserves</t>
  </si>
  <si>
    <t>Total Reserves</t>
  </si>
  <si>
    <t>2+3</t>
  </si>
  <si>
    <t>General Fund £</t>
  </si>
  <si>
    <t>Total funds in the bank accounts minus the total reserves figure (1-4)</t>
  </si>
  <si>
    <t>Rec Hall fund August '21</t>
  </si>
  <si>
    <t>Less artictect costs paid in May</t>
  </si>
  <si>
    <t>Add 10,000 from budget 22-23</t>
  </si>
  <si>
    <t>Invoices over £500 or annual contracts over £5,000 per year</t>
  </si>
  <si>
    <t>Committee</t>
  </si>
  <si>
    <t>Beneficiary</t>
  </si>
  <si>
    <t>ü</t>
  </si>
  <si>
    <t>EGPA</t>
  </si>
  <si>
    <t>Handyman</t>
  </si>
  <si>
    <t>Finance</t>
  </si>
  <si>
    <t xml:space="preserve"> Wiltshire Treehouse Charity</t>
  </si>
  <si>
    <t>Sanders Web Works</t>
  </si>
  <si>
    <t>HMRC</t>
  </si>
  <si>
    <t>Clerk and RFO</t>
  </si>
  <si>
    <t xml:space="preserve">Reserves closed at £24,594 allocated and £73,082 unallocated at the end of the year (31st March 2019) so £97,676 total. </t>
  </si>
  <si>
    <t>The AGAR showed that we had £146,279 in cash on 31/03/2019, so that would be £97,676 (the reserves) and £48,603 that we did not spend  </t>
  </si>
  <si>
    <t>The £48,603 moves to unallocated reserves.</t>
  </si>
  <si>
    <t>That means the £146,279 is made up of £24,594 allocated, £121,685 unallocated,</t>
  </si>
  <si>
    <t xml:space="preserve">We move £10,000 from 2019/20 precept to the allocated funds for the rec hall. </t>
  </si>
  <si>
    <t>This makes total reserves £156,279 (£34,594 allocated, £121,685 unallocated)</t>
  </si>
  <si>
    <t>On 30/04/2019 we move £20,000 from unallocated to allocated for the rec hall - £101,685 unallocated, £54,594 allocated.</t>
  </si>
  <si>
    <t>On 26/04/2019 we spend £1,362 on the pitches (vertidrain) - £101,685 unallocated, £53,232 allocated.</t>
  </si>
  <si>
    <t>On 20/06/2019 we spent £4356.00 on pitch work from allocated funds.</t>
  </si>
  <si>
    <t>£101,685 unallocated, £49,101 allocated</t>
  </si>
  <si>
    <t>JAN 2020 £2500 to be moved to allocated funds for Badbury railings</t>
  </si>
  <si>
    <t>DONE</t>
  </si>
  <si>
    <t>£99185 unallocated, £51,691 allocated</t>
  </si>
  <si>
    <t>March 2020 £10000 moved to allocated funds for Rec Hall rebuild.</t>
  </si>
  <si>
    <t xml:space="preserve">DONE. </t>
  </si>
  <si>
    <t>£89,185 unallocated, £51,871. allocated</t>
  </si>
  <si>
    <t xml:space="preserve">May 2020 - CIL from SBC of £11, 286.26 received. </t>
  </si>
  <si>
    <t>Added to CIL reserved funds total. DONE</t>
  </si>
  <si>
    <t>unallocated £89.185</t>
  </si>
  <si>
    <t>allocated £73,157.26</t>
  </si>
  <si>
    <t xml:space="preserve"> All CIL funds allocated to new outside gym equipment. </t>
  </si>
  <si>
    <t>June 2020 - the allocated fund of £2500 for Badbury Railings was re-assigned to support SID placement in Badbury and improvements to the A346 crossing to Badbury</t>
  </si>
  <si>
    <t>Sept 2020 - presenting to EGPA committee a plan to spend portion of reserves for pitch improvement work. . Approved £3575 to be spent on dugouts with the football club providing any extra funds</t>
  </si>
  <si>
    <t>Oct 2020 Finance Committee voted on virement of £25,000 on parking layby fund</t>
  </si>
  <si>
    <t>Altered figures in Oct accounting figures to show this virement</t>
  </si>
  <si>
    <t>Jan2021 - £11,100 spent on outside gym from CIL reserved funds. £11,100 deducted from this total.</t>
  </si>
  <si>
    <t>Feb 2021.   £1000 added to Rec hall fund. From Covid grant funds to CPC.  Approved Feb full council meeting.</t>
  </si>
  <si>
    <t>March 2021. Alocated CIL funds of £871.26 changed to £321.26 after £550 spent on talking pirates install at CVPA</t>
  </si>
  <si>
    <t>April 2021:  Altered the following as approved on 2021/22 budget</t>
  </si>
  <si>
    <t>Rec hall reserves: Was £56,000, now £74,000.  £18,000 added</t>
  </si>
  <si>
    <t xml:space="preserve">Neighbourhood plan.  New reserved item. £10,000 added </t>
  </si>
  <si>
    <t>BMX track. New reserved item. £1,000 added</t>
  </si>
  <si>
    <t>No updates to unallocated reserves in May 2021</t>
  </si>
  <si>
    <t>No updates to Allocated reserves June 2021</t>
  </si>
  <si>
    <t xml:space="preserve">£187 minused from unallocated reserves for gym signage and newsletter printing </t>
  </si>
  <si>
    <t xml:space="preserve">For July 2021 - </t>
  </si>
  <si>
    <t>Pitch improvements carried out £2678.00 ex VAT. Deducted from  Allocated funds B - Rec ground Improvements. Was £8876.00 UPDATED</t>
  </si>
  <si>
    <t>For September 2021 -</t>
  </si>
  <si>
    <t>£4,500 from unallocated reserves. Note: Increase salaries on xero by this amount in budget vs. actual report.</t>
  </si>
  <si>
    <t>£7,528.94 out of CIL and move to rec hall improvement fund, was 74,000. New hall.</t>
  </si>
  <si>
    <t>For October 2021 -</t>
  </si>
  <si>
    <t>RFO printer (£100 budget) – mark as unallocated reserves</t>
  </si>
  <si>
    <t>Minus £350.00 from Neighbourhood plan allocated reserves. Was £10,000.</t>
  </si>
  <si>
    <t>CVPA new equipment. New item. In 2022 there will be a lump sum allocated to this fund.</t>
  </si>
  <si>
    <t>For November 2021 -</t>
  </si>
  <si>
    <t>Minus £525 for Merretts Verti quake from rec ground improvement fund. Was £6,198.</t>
  </si>
  <si>
    <t>Minus £200 for moss removal by Allbuild. Was £59,331.86.</t>
  </si>
  <si>
    <t>Minus £450 for speed sign anchors and posts, was £59,131.86</t>
  </si>
  <si>
    <t>For December 2021 -</t>
  </si>
  <si>
    <t>Minus £898.86 for technical and professional support for the Neighbourhood Plan prep, was £9,650</t>
  </si>
  <si>
    <t>Minus £2,500 from Badbury SID fund for new SIDs, was £2,500. Minus £4,463 for new SIDs (includes £150 + VAT delivery costs), was £58,681.86</t>
  </si>
  <si>
    <t>Minus £3,500 for new block paving at Chapel, was £54,218.86</t>
  </si>
  <si>
    <t xml:space="preserve">For January 2022 - </t>
  </si>
  <si>
    <t>Minus £900 from unallocated for website accessibilty updates and newsletter system, was £50,718.86</t>
  </si>
  <si>
    <t xml:space="preserve">For February 2022 - </t>
  </si>
  <si>
    <t>Minus £268.31 from unallocated for disabled accessibility items for chapel toilet. Was £49,818.86</t>
  </si>
  <si>
    <t xml:space="preserve">For March 2022 - </t>
  </si>
  <si>
    <t>Minus £1,933.96 from alloacted for improvement of various provisions at the Rec Ground including new goal posts, was £2,000.</t>
  </si>
  <si>
    <t>Minus £500 from unallocated for Chapel &amp; museum subsidence report. Was £49550.55</t>
  </si>
  <si>
    <t xml:space="preserve">For April 2022 - </t>
  </si>
  <si>
    <t>Minus £146.66 from NHP allocated costs for consultant to review changes to Swindon LP, was 8751.14</t>
  </si>
  <si>
    <t>Minus £634.44 from unallocated, £350 to fit anchors and posts for speed signs, £251.44 for Flood light and PiR at Rec hall and £39.60 online meeting, housing survey questions and £33.00 for printing large cemetery maps, was £49,050.55</t>
  </si>
  <si>
    <t xml:space="preserve">For May 2022 - </t>
  </si>
  <si>
    <t>Minus £3069.40, £611.90 for 2 new Chapel solar bollards, £2,335 for Sanders website alterations &amp; support work, £27.50 for tea/coffee at the annual meeting and £95 for the ICCM subs, was £48,416.11</t>
  </si>
  <si>
    <t>Minus £1,000 from allocated Rec Hall Replacement fund for rec ground architect stage 1 costs, was £81,528.94</t>
  </si>
  <si>
    <t>Minus £90 from allocated Replacement, Repair, Maintenance of Signage for 3 NHW signs, was £200</t>
  </si>
  <si>
    <t xml:space="preserve">For June 2022 - </t>
  </si>
  <si>
    <t>Add £12,000 to allocated reserves CVPA new equipment from 2022-23 budget, was £0</t>
  </si>
  <si>
    <t>Add £25,000 to allocated reserves layby parking, from 2022-23 budget, was £50,000</t>
  </si>
  <si>
    <t>Minus £500 Donation of CPC grant funds to Wiltshire Treehouse, minus £24.40 to Earthline action group, minus £180 for supply and install of new dog bin. Add £1703.75 virement of remaining unspent grant funds from 2021-22, was £45346.71</t>
  </si>
  <si>
    <t xml:space="preserve">For July 2022 - </t>
  </si>
  <si>
    <t xml:space="preserve">Show virement of any remaining grant fund (after £500 payment to treehousewiltshire.org.uk) into unallocated funds on the April finance document?  Just show it as an addition to the column and state why on the additional info page. </t>
  </si>
  <si>
    <t>No date yet</t>
  </si>
  <si>
    <t xml:space="preserve">£1000 to be given to Burderop estate for signage. From unallocated and add S137 in the capital expenditure column. Note funds were not spent and the “offer” ran out 31st March 2021 when the financial year ended. It will need voting on again if they come back to us asking for the money. </t>
  </si>
  <si>
    <t>These items will be S137 unless Clair finds another power to use:</t>
  </si>
  <si>
    <t>Request  for a new planter at the Liddington end of Badbury.  Planter to be supplied for free, need to get SBC Highways approval (small cost involved) and buy soil and plants etc.</t>
  </si>
  <si>
    <t xml:space="preserve">Approval of planting of spring bulbs costing XXX and a Christmas tree (donated by the gardening club) on the New Road site opposite the war memorial.  </t>
  </si>
  <si>
    <t>Rec hall blue wheelie bin container rental per day, June</t>
  </si>
  <si>
    <t>MJ Sly Monumental Sculptor - Additional £23.00 for memorial stone.  £75.00 paid already.   Paid for cremation stone, not burial stone.  Total to pay £98</t>
  </si>
  <si>
    <t>Chairman Expenses. Annual Microsoft renewal for clerk and RFO (2 x business standard)</t>
  </si>
  <si>
    <t>Chairman Expenses. Annual Microsoft renewal for Cllrs and newsletter mailbox (16 x business basic)</t>
  </si>
  <si>
    <t>Handyman Hours: Hedge cutting, strimming &amp; grass cutting around parish</t>
  </si>
  <si>
    <t>Handyman Hours: Putting up notices in the Chapel, Cemetery, and around the parish</t>
  </si>
  <si>
    <t>Handyman Hours: CVPA replaced cable tie, missing bolts, bin sticker, tightened bolts &amp; greased see-saw. Levelled uneven ground and returfed by gate and goal posts.</t>
  </si>
  <si>
    <t>Handyman Hours: Cut and removed branches from trees in the crescent.</t>
  </si>
  <si>
    <t>Handyman Hours: Kids disco prep.</t>
  </si>
  <si>
    <t>Handyman Expenses: Chainsaw/hedge cutter equipment hire</t>
  </si>
  <si>
    <t>Handyman Expenses: CVPA. Turf roll, top soil, mortar.</t>
  </si>
  <si>
    <t>Handyman Expenses: Wood, repair for new rd planter</t>
  </si>
  <si>
    <t>Aug salaries</t>
  </si>
  <si>
    <t>Wages journal for July 2022 (gross salary)</t>
  </si>
  <si>
    <t>Wages journal for July 2022 (Employer NI)</t>
  </si>
  <si>
    <t>Wages journal for July 2022 (Net salary)</t>
  </si>
  <si>
    <t>Wages journal for July 2022 (Total to HMRC)</t>
  </si>
  <si>
    <t>Rec Hall improvement: Minus £2,237.5 stage 2 architect costs, was £80,528.94</t>
  </si>
  <si>
    <t>Transfer in CIL money</t>
  </si>
  <si>
    <t>NHP: Minus £136.50 neighbourhood plan housing needs survey and £320 for survey monkey sign up for the year, was £8,604.48</t>
  </si>
  <si>
    <t>Santander bank account as of 31st Aug 2022</t>
  </si>
  <si>
    <t>Unity bank account as of 31st Aug 2022</t>
  </si>
  <si>
    <t>Savings Account as of 31st Aug 2022</t>
  </si>
  <si>
    <t>(VAT refund due for July &amp; Aug)</t>
  </si>
  <si>
    <t>Total funds at 31st Aug 2022</t>
  </si>
  <si>
    <t>Grist</t>
  </si>
  <si>
    <t>Wootton Tree Consultancy</t>
  </si>
  <si>
    <t>Chairman</t>
  </si>
  <si>
    <t>Minus £874.90 from youth services allocated funds, was £2,000. (£200 for glitter/facepainting, £265 kids DJ, £400 for bouncy castle/popcorn, £9.90 for clerks milage to attend)</t>
  </si>
  <si>
    <t>K</t>
  </si>
  <si>
    <t>Youth Services</t>
  </si>
  <si>
    <t xml:space="preserve">For Aug 2022 - </t>
  </si>
  <si>
    <t>229</t>
  </si>
  <si>
    <t>Queen's Jubilee Expenditure 2022</t>
  </si>
  <si>
    <t xml:space="preserve">Bins for Jubilee event in June 2022. 1X1100L, 3X240L BIN </t>
  </si>
  <si>
    <t>Incorrect duplicate charge for Jubilee event in June 2022. Credit note has been received.</t>
  </si>
  <si>
    <t>Credit note due to incorrect double charging of bins for Jubilee event in June 2022</t>
  </si>
  <si>
    <t>Minus £12.50 for handyman kids event prep</t>
  </si>
  <si>
    <t>Minus £12.50 from youth services allocated funds for handyman kids event prep, was £1,125.10</t>
  </si>
  <si>
    <t>Chiseldon Parish Council Approved Full Council Meeting October 2022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</si>
</sst>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809]#,##0.00"/>
    <numFmt numFmtId="165" formatCode="0.0###%"/>
    <numFmt numFmtId="166" formatCode="0.0#"/>
    <numFmt numFmtId="167" formatCode="0.00###%"/>
    <numFmt numFmtId="168" formatCode="#,##0.0_ ;\-#,##0.0"/>
    <numFmt numFmtId="169" formatCode="#,##0.000000\ ;\-#,##0.000000"/>
    <numFmt numFmtId="170" formatCode="d/mm/yyyy"/>
    <numFmt numFmtId="171" formatCode="0.0%"/>
    <numFmt numFmtId="172" formatCode="mmm\-yyyy"/>
    <numFmt numFmtId="173" formatCode="&quot;£&quot;#,##0.00"/>
  </numFmts>
  <fonts count="52">
    <font>
      <sz val="10"/>
      <name val="Arial"/>
      <family val="2"/>
    </font>
    <font>
      <sz val="9"/>
      <name val="Arial"/>
      <family val="2"/>
    </font>
    <font>
      <i/>
      <sz val="9"/>
      <name val="Arial"/>
      <family val="2"/>
    </font>
    <font>
      <b/>
      <sz val="9"/>
      <name val="Arial"/>
      <family val="2"/>
    </font>
    <font>
      <b/>
      <sz val="12"/>
      <name val="Arial"/>
      <family val="2"/>
    </font>
    <font>
      <b/>
      <sz val="10"/>
      <name val="Arial"/>
      <family val="2"/>
    </font>
    <font>
      <b/>
      <sz val="9"/>
      <name val="Tahoma"/>
      <family val="2"/>
    </font>
    <font>
      <sz val="9"/>
      <name val="Tahoma"/>
      <family val="2"/>
    </font>
    <font>
      <sz val="11"/>
      <name val="Calibr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indexed="8"/>
      <name val="Wingdings"/>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FF0000"/>
      <name val="Arial"/>
      <family val="2"/>
    </font>
    <font>
      <sz val="11"/>
      <color theme="1"/>
      <name val="Wingdings"/>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C66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Alignment="1">
      <alignment vertical="center"/>
    </xf>
    <xf numFmtId="164" fontId="1" fillId="0" borderId="0" xfId="0" applyNumberFormat="1" applyFont="1" applyFill="1" applyBorder="1" applyAlignment="1" applyProtection="1">
      <alignment vertical="center"/>
      <protection/>
    </xf>
    <xf numFmtId="165" fontId="1" fillId="0" borderId="0" xfId="0" applyNumberFormat="1" applyFont="1" applyFill="1" applyBorder="1" applyAlignment="1" applyProtection="1">
      <alignment vertical="center"/>
      <protection/>
    </xf>
    <xf numFmtId="170" fontId="1"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64" fontId="3" fillId="0" borderId="10" xfId="0" applyNumberFormat="1" applyFont="1" applyFill="1" applyBorder="1" applyAlignment="1" applyProtection="1">
      <alignment vertical="center"/>
      <protection/>
    </xf>
    <xf numFmtId="0" fontId="0" fillId="33" borderId="0" xfId="0" applyFill="1" applyAlignment="1">
      <alignment vertical="center"/>
    </xf>
    <xf numFmtId="8" fontId="0" fillId="0" borderId="0" xfId="0" applyNumberFormat="1" applyAlignment="1">
      <alignment vertical="center"/>
    </xf>
    <xf numFmtId="0" fontId="2" fillId="0" borderId="0" xfId="0" applyFont="1" applyAlignment="1">
      <alignment vertical="top" wrapText="1"/>
    </xf>
    <xf numFmtId="0" fontId="0" fillId="0" borderId="0" xfId="0" applyAlignment="1">
      <alignment horizontal="left" vertical="center"/>
    </xf>
    <xf numFmtId="0" fontId="0" fillId="34" borderId="0" xfId="0" applyFill="1" applyAlignment="1">
      <alignment vertical="center"/>
    </xf>
    <xf numFmtId="0" fontId="0" fillId="35" borderId="0" xfId="0" applyFill="1" applyAlignment="1">
      <alignment vertical="center"/>
    </xf>
    <xf numFmtId="0" fontId="0" fillId="17" borderId="0" xfId="0" applyFill="1" applyAlignment="1">
      <alignment vertical="center"/>
    </xf>
    <xf numFmtId="0" fontId="0" fillId="15" borderId="0" xfId="0" applyFill="1" applyAlignment="1">
      <alignment vertical="center"/>
    </xf>
    <xf numFmtId="0" fontId="5" fillId="0" borderId="0" xfId="0" applyFont="1" applyAlignment="1">
      <alignment vertical="center"/>
    </xf>
    <xf numFmtId="8" fontId="5" fillId="0" borderId="0" xfId="0" applyNumberFormat="1" applyFont="1" applyAlignment="1">
      <alignment vertical="center"/>
    </xf>
    <xf numFmtId="0" fontId="0" fillId="0" borderId="0" xfId="0" applyAlignment="1">
      <alignment horizontal="center" vertical="center"/>
    </xf>
    <xf numFmtId="0" fontId="0" fillId="36" borderId="0" xfId="0" applyFill="1" applyAlignment="1">
      <alignment vertical="center"/>
    </xf>
    <xf numFmtId="0" fontId="5" fillId="33" borderId="0" xfId="0" applyFont="1" applyFill="1" applyAlignment="1">
      <alignment vertical="center"/>
    </xf>
    <xf numFmtId="0" fontId="0" fillId="33" borderId="0" xfId="0" applyFill="1" applyAlignment="1">
      <alignment horizontal="center" vertical="center"/>
    </xf>
    <xf numFmtId="0" fontId="0" fillId="37" borderId="0" xfId="0" applyFill="1" applyAlignment="1">
      <alignment vertical="center"/>
    </xf>
    <xf numFmtId="0" fontId="0" fillId="0" borderId="0" xfId="0" applyAlignment="1">
      <alignment horizontal="right" vertical="center"/>
    </xf>
    <xf numFmtId="0" fontId="0" fillId="0" borderId="0" xfId="0" applyAlignment="1">
      <alignment vertical="center" wrapText="1"/>
    </xf>
    <xf numFmtId="0" fontId="48" fillId="0" borderId="0" xfId="0" applyFont="1" applyAlignment="1">
      <alignment vertical="center"/>
    </xf>
    <xf numFmtId="0" fontId="49" fillId="0" borderId="0" xfId="0" applyFont="1" applyAlignment="1">
      <alignment vertical="center"/>
    </xf>
    <xf numFmtId="8" fontId="48" fillId="0" borderId="0" xfId="0" applyNumberFormat="1" applyFont="1" applyAlignment="1">
      <alignment vertical="center"/>
    </xf>
    <xf numFmtId="173" fontId="0" fillId="0" borderId="0" xfId="0" applyNumberFormat="1" applyAlignment="1">
      <alignment vertical="center"/>
    </xf>
    <xf numFmtId="173" fontId="5" fillId="0" borderId="0" xfId="0" applyNumberFormat="1" applyFont="1" applyAlignment="1">
      <alignment vertical="center"/>
    </xf>
    <xf numFmtId="164" fontId="5" fillId="0" borderId="0" xfId="0" applyNumberFormat="1" applyFont="1" applyAlignment="1">
      <alignment horizontal="center" vertical="center" wrapText="1"/>
    </xf>
    <xf numFmtId="164" fontId="5" fillId="0" borderId="0" xfId="0" applyNumberFormat="1" applyFont="1" applyAlignment="1">
      <alignment horizontal="center" vertical="center"/>
    </xf>
    <xf numFmtId="0" fontId="50" fillId="0" borderId="0" xfId="0" applyFont="1" applyAlignment="1">
      <alignment horizontal="center"/>
    </xf>
    <xf numFmtId="17" fontId="0" fillId="0" borderId="0" xfId="0" applyNumberFormat="1" applyAlignment="1">
      <alignment vertical="center"/>
    </xf>
    <xf numFmtId="0" fontId="8" fillId="0" borderId="0" xfId="0" applyFont="1" applyAlignment="1">
      <alignment vertical="center"/>
    </xf>
    <xf numFmtId="164" fontId="1" fillId="33" borderId="0" xfId="0" applyNumberFormat="1" applyFont="1" applyFill="1" applyBorder="1" applyAlignment="1" applyProtection="1">
      <alignment vertical="center"/>
      <protection/>
    </xf>
    <xf numFmtId="164" fontId="1" fillId="35" borderId="0" xfId="0" applyNumberFormat="1" applyFont="1" applyFill="1" applyBorder="1" applyAlignment="1" applyProtection="1">
      <alignment vertical="center"/>
      <protection/>
    </xf>
    <xf numFmtId="8" fontId="0" fillId="0" borderId="0" xfId="0" applyNumberFormat="1" applyFill="1" applyAlignment="1">
      <alignment vertical="center"/>
    </xf>
    <xf numFmtId="0" fontId="0" fillId="0" borderId="0" xfId="0" applyFill="1" applyAlignment="1">
      <alignment horizontal="left" vertical="center"/>
    </xf>
    <xf numFmtId="164" fontId="1" fillId="34" borderId="0" xfId="0" applyNumberFormat="1" applyFont="1" applyFill="1" applyBorder="1" applyAlignment="1" applyProtection="1">
      <alignment vertical="center"/>
      <protection/>
    </xf>
    <xf numFmtId="8" fontId="49" fillId="0" borderId="0" xfId="0" applyNumberFormat="1" applyFont="1" applyAlignment="1">
      <alignment vertical="center"/>
    </xf>
    <xf numFmtId="164" fontId="4" fillId="0"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6"/>
  <sheetViews>
    <sheetView tabSelected="1" zoomScalePageLayoutView="0" workbookViewId="0" topLeftCell="A1">
      <pane ySplit="4" topLeftCell="A5" activePane="bottomLeft" state="frozen"/>
      <selection pane="topLeft" activeCell="A1" sqref="A1"/>
      <selection pane="bottomLeft" activeCell="A3" sqref="A3:K3"/>
    </sheetView>
  </sheetViews>
  <sheetFormatPr defaultColWidth="9.140625" defaultRowHeight="12.75" customHeight="1"/>
  <cols>
    <col min="1" max="1" width="6.7109375" style="0" customWidth="1"/>
    <col min="2" max="2" width="40.7109375" style="0" customWidth="1"/>
    <col min="3" max="3" width="10.57421875" style="0" customWidth="1"/>
    <col min="4" max="4" width="7.421875" style="0" customWidth="1"/>
    <col min="5" max="5" width="61.421875" style="0" customWidth="1"/>
    <col min="6" max="8" width="14.28125" style="0" customWidth="1"/>
    <col min="9" max="9" width="12.00390625" style="0" customWidth="1"/>
    <col min="10" max="10" width="11.7109375" style="0" customWidth="1"/>
    <col min="11" max="11" width="23.8515625" style="0" customWidth="1"/>
    <col min="12" max="12" width="19.28125" style="0" customWidth="1"/>
    <col min="13" max="13" width="10.28125" style="0" bestFit="1" customWidth="1"/>
    <col min="14" max="14" width="24.57421875" style="0" bestFit="1" customWidth="1"/>
  </cols>
  <sheetData>
    <row r="1" spans="1:11" ht="12.75" customHeight="1">
      <c r="A1" s="40" t="s">
        <v>0</v>
      </c>
      <c r="B1" s="40"/>
      <c r="C1" s="40"/>
      <c r="D1" s="40"/>
      <c r="E1" s="40"/>
      <c r="F1" s="40"/>
      <c r="G1" s="40"/>
      <c r="H1" s="40"/>
      <c r="I1" s="40"/>
      <c r="J1" s="40"/>
      <c r="K1" s="40"/>
    </row>
    <row r="2" spans="1:11" ht="12.75" customHeight="1">
      <c r="A2" s="41" t="s">
        <v>237</v>
      </c>
      <c r="B2" s="41"/>
      <c r="C2" s="41"/>
      <c r="D2" s="41"/>
      <c r="E2" s="41"/>
      <c r="F2" s="41"/>
      <c r="G2" s="41"/>
      <c r="H2" s="41"/>
      <c r="I2" s="41"/>
      <c r="J2" s="41"/>
      <c r="K2" s="41"/>
    </row>
    <row r="3" spans="1:11" ht="12.75" customHeight="1">
      <c r="A3" s="41" t="s">
        <v>1</v>
      </c>
      <c r="B3" s="41"/>
      <c r="C3" s="41"/>
      <c r="D3" s="41"/>
      <c r="E3" s="41"/>
      <c r="F3" s="41"/>
      <c r="G3" s="41"/>
      <c r="H3" s="41"/>
      <c r="I3" s="41"/>
      <c r="J3" s="41"/>
      <c r="K3" s="41"/>
    </row>
    <row r="4" spans="1:14" ht="51">
      <c r="A4" s="4" t="s">
        <v>2</v>
      </c>
      <c r="B4" s="4" t="s">
        <v>3</v>
      </c>
      <c r="C4" s="4" t="s">
        <v>4</v>
      </c>
      <c r="D4" s="4" t="s">
        <v>5</v>
      </c>
      <c r="E4" s="4" t="s">
        <v>6</v>
      </c>
      <c r="F4" s="4" t="s">
        <v>7</v>
      </c>
      <c r="G4" s="4" t="s">
        <v>8</v>
      </c>
      <c r="H4" s="4" t="s">
        <v>9</v>
      </c>
      <c r="I4" s="4" t="s">
        <v>10</v>
      </c>
      <c r="J4" s="4" t="s">
        <v>11</v>
      </c>
      <c r="K4" s="4" t="s">
        <v>12</v>
      </c>
      <c r="L4" s="29" t="s">
        <v>110</v>
      </c>
      <c r="M4" s="30" t="s">
        <v>111</v>
      </c>
      <c r="N4" s="30" t="s">
        <v>112</v>
      </c>
    </row>
    <row r="5" spans="1:14" ht="12.75" customHeight="1">
      <c r="A5" s="1" t="s">
        <v>13</v>
      </c>
      <c r="B5" s="1" t="s">
        <v>14</v>
      </c>
      <c r="C5" s="3">
        <v>44774</v>
      </c>
      <c r="D5" s="1" t="s">
        <v>15</v>
      </c>
      <c r="E5" s="1" t="s">
        <v>16</v>
      </c>
      <c r="F5" s="1">
        <f aca="true" t="shared" si="0" ref="F5:F37">H5+G5</f>
        <v>-7.2</v>
      </c>
      <c r="G5" s="1">
        <v>-1.2</v>
      </c>
      <c r="H5" s="1">
        <v>-6</v>
      </c>
      <c r="I5" s="2">
        <v>0.2</v>
      </c>
      <c r="J5" s="1" t="s">
        <v>17</v>
      </c>
      <c r="K5" s="1"/>
      <c r="M5" s="10"/>
      <c r="N5" s="10"/>
    </row>
    <row r="6" spans="1:14" ht="12.75" customHeight="1">
      <c r="A6" s="1" t="s">
        <v>18</v>
      </c>
      <c r="B6" s="1" t="s">
        <v>19</v>
      </c>
      <c r="C6" s="3">
        <v>44774</v>
      </c>
      <c r="D6" s="1" t="s">
        <v>15</v>
      </c>
      <c r="E6" s="1" t="s">
        <v>198</v>
      </c>
      <c r="F6" s="1">
        <f t="shared" si="0"/>
        <v>-2.52</v>
      </c>
      <c r="G6" s="1">
        <v>-0.42</v>
      </c>
      <c r="H6" s="1">
        <v>-2.1</v>
      </c>
      <c r="I6" s="2">
        <v>0.2</v>
      </c>
      <c r="J6" s="1" t="s">
        <v>17</v>
      </c>
      <c r="K6" s="1"/>
      <c r="L6" s="31" t="s">
        <v>113</v>
      </c>
      <c r="M6" s="10" t="s">
        <v>114</v>
      </c>
      <c r="N6" s="10" t="s">
        <v>223</v>
      </c>
    </row>
    <row r="7" spans="1:14" ht="12.75" customHeight="1">
      <c r="A7" s="1" t="s">
        <v>230</v>
      </c>
      <c r="B7" s="1" t="s">
        <v>231</v>
      </c>
      <c r="C7" s="3">
        <v>44774</v>
      </c>
      <c r="D7" s="1" t="s">
        <v>15</v>
      </c>
      <c r="E7" s="21" t="s">
        <v>232</v>
      </c>
      <c r="F7" s="1">
        <f t="shared" si="0"/>
        <v>-282</v>
      </c>
      <c r="G7" s="1">
        <v>-47</v>
      </c>
      <c r="H7" s="1">
        <v>-235</v>
      </c>
      <c r="I7" s="2">
        <v>0.2</v>
      </c>
      <c r="J7" s="1" t="s">
        <v>17</v>
      </c>
      <c r="K7" s="1"/>
      <c r="L7" s="31" t="s">
        <v>113</v>
      </c>
      <c r="M7" s="10" t="s">
        <v>114</v>
      </c>
      <c r="N7" s="10" t="s">
        <v>223</v>
      </c>
    </row>
    <row r="8" spans="1:14" ht="12.75" customHeight="1">
      <c r="A8" s="1" t="s">
        <v>230</v>
      </c>
      <c r="B8" s="1" t="s">
        <v>231</v>
      </c>
      <c r="C8" s="3">
        <v>44774</v>
      </c>
      <c r="D8" s="1" t="s">
        <v>15</v>
      </c>
      <c r="E8" s="21" t="s">
        <v>233</v>
      </c>
      <c r="F8" s="1">
        <f t="shared" si="0"/>
        <v>-282</v>
      </c>
      <c r="G8" s="1">
        <v>-47</v>
      </c>
      <c r="H8" s="1">
        <v>-235</v>
      </c>
      <c r="I8" s="2">
        <v>0.2</v>
      </c>
      <c r="J8" s="1" t="s">
        <v>17</v>
      </c>
      <c r="K8" s="1"/>
      <c r="L8" s="31" t="s">
        <v>113</v>
      </c>
      <c r="M8" s="10" t="s">
        <v>114</v>
      </c>
      <c r="N8" s="10" t="s">
        <v>223</v>
      </c>
    </row>
    <row r="9" spans="1:14" ht="12.75" customHeight="1">
      <c r="A9" s="1" t="s">
        <v>22</v>
      </c>
      <c r="B9" s="1" t="s">
        <v>23</v>
      </c>
      <c r="C9" s="3">
        <v>44774</v>
      </c>
      <c r="D9" s="1" t="s">
        <v>15</v>
      </c>
      <c r="E9" s="1" t="s">
        <v>24</v>
      </c>
      <c r="F9" s="1">
        <f t="shared" si="0"/>
        <v>-89</v>
      </c>
      <c r="G9" s="1">
        <v>-4.24</v>
      </c>
      <c r="H9" s="1">
        <v>-84.76</v>
      </c>
      <c r="I9" s="2">
        <v>0.05</v>
      </c>
      <c r="J9" s="1" t="s">
        <v>25</v>
      </c>
      <c r="K9" s="1"/>
      <c r="M9" s="10"/>
      <c r="N9" s="10"/>
    </row>
    <row r="10" spans="1:14" ht="12.75" customHeight="1">
      <c r="A10" s="1" t="s">
        <v>26</v>
      </c>
      <c r="B10" s="1" t="s">
        <v>27</v>
      </c>
      <c r="C10" s="3">
        <v>44774</v>
      </c>
      <c r="D10" s="1" t="s">
        <v>15</v>
      </c>
      <c r="E10" s="1" t="s">
        <v>28</v>
      </c>
      <c r="F10" s="1">
        <f t="shared" si="0"/>
        <v>-122</v>
      </c>
      <c r="G10" s="1">
        <v>-20.33</v>
      </c>
      <c r="H10" s="1">
        <v>-101.67</v>
      </c>
      <c r="I10" s="2">
        <v>0.2</v>
      </c>
      <c r="J10" s="1" t="s">
        <v>17</v>
      </c>
      <c r="K10" s="1"/>
      <c r="M10" s="10"/>
      <c r="N10" s="10"/>
    </row>
    <row r="11" spans="1:14" ht="12.75" customHeight="1">
      <c r="A11" s="1" t="s">
        <v>22</v>
      </c>
      <c r="B11" s="1" t="s">
        <v>23</v>
      </c>
      <c r="C11" s="3">
        <v>44774</v>
      </c>
      <c r="D11" s="1" t="s">
        <v>15</v>
      </c>
      <c r="E11" s="1" t="s">
        <v>29</v>
      </c>
      <c r="F11" s="1">
        <f t="shared" si="0"/>
        <v>-1</v>
      </c>
      <c r="G11" s="1">
        <v>-0.05</v>
      </c>
      <c r="H11" s="1">
        <v>-0.95</v>
      </c>
      <c r="I11" s="2">
        <v>0.05</v>
      </c>
      <c r="J11" s="1" t="s">
        <v>25</v>
      </c>
      <c r="K11" s="1"/>
      <c r="M11" s="10"/>
      <c r="N11" s="10"/>
    </row>
    <row r="12" spans="1:14" ht="12.75" customHeight="1">
      <c r="A12" s="1" t="s">
        <v>230</v>
      </c>
      <c r="B12" s="1" t="s">
        <v>231</v>
      </c>
      <c r="C12" s="3">
        <v>44778</v>
      </c>
      <c r="D12" s="1" t="s">
        <v>15</v>
      </c>
      <c r="E12" s="34" t="s">
        <v>234</v>
      </c>
      <c r="F12" s="1">
        <f t="shared" si="0"/>
        <v>282</v>
      </c>
      <c r="G12" s="1">
        <v>47</v>
      </c>
      <c r="H12" s="1">
        <v>235</v>
      </c>
      <c r="I12" s="2">
        <v>0.2</v>
      </c>
      <c r="J12" s="1" t="s">
        <v>17</v>
      </c>
      <c r="K12" s="1"/>
      <c r="M12" s="10"/>
      <c r="N12" s="10"/>
    </row>
    <row r="13" spans="1:14" ht="12.75" customHeight="1">
      <c r="A13" s="1" t="s">
        <v>30</v>
      </c>
      <c r="B13" s="1" t="s">
        <v>31</v>
      </c>
      <c r="C13" s="3">
        <v>44789</v>
      </c>
      <c r="D13" s="1" t="s">
        <v>32</v>
      </c>
      <c r="E13" s="34" t="s">
        <v>199</v>
      </c>
      <c r="F13" s="1">
        <f t="shared" si="0"/>
        <v>23</v>
      </c>
      <c r="G13" s="1">
        <v>0</v>
      </c>
      <c r="H13" s="1">
        <v>23</v>
      </c>
      <c r="I13" s="2">
        <v>0</v>
      </c>
      <c r="J13" s="1" t="s">
        <v>33</v>
      </c>
      <c r="K13" s="1"/>
      <c r="L13" s="31"/>
      <c r="M13" s="10"/>
      <c r="N13" s="10"/>
    </row>
    <row r="14" spans="1:14" ht="12.75" customHeight="1">
      <c r="A14" s="1" t="s">
        <v>34</v>
      </c>
      <c r="B14" s="1" t="s">
        <v>35</v>
      </c>
      <c r="C14" s="3">
        <v>44794</v>
      </c>
      <c r="D14" s="1" t="s">
        <v>15</v>
      </c>
      <c r="E14" s="34" t="s">
        <v>36</v>
      </c>
      <c r="F14" s="1">
        <f t="shared" si="0"/>
        <v>0.98</v>
      </c>
      <c r="G14" s="1">
        <v>0</v>
      </c>
      <c r="H14" s="1">
        <v>0.98</v>
      </c>
      <c r="I14" s="2">
        <v>0</v>
      </c>
      <c r="J14" s="1" t="s">
        <v>33</v>
      </c>
      <c r="K14" s="1"/>
      <c r="M14" s="10"/>
      <c r="N14" s="10"/>
    </row>
    <row r="15" spans="1:14" ht="12.75" customHeight="1">
      <c r="A15" s="1" t="s">
        <v>13</v>
      </c>
      <c r="B15" s="1" t="s">
        <v>14</v>
      </c>
      <c r="C15" s="3">
        <v>44798</v>
      </c>
      <c r="D15" s="1" t="s">
        <v>15</v>
      </c>
      <c r="E15" s="1" t="s">
        <v>200</v>
      </c>
      <c r="F15" s="1">
        <f t="shared" si="0"/>
        <v>-225.6</v>
      </c>
      <c r="G15" s="1">
        <v>0</v>
      </c>
      <c r="H15" s="1">
        <v>-225.6</v>
      </c>
      <c r="I15" s="2">
        <v>0</v>
      </c>
      <c r="J15" s="1" t="s">
        <v>33</v>
      </c>
      <c r="K15" s="1"/>
      <c r="L15" s="31" t="s">
        <v>113</v>
      </c>
      <c r="M15" s="10" t="s">
        <v>116</v>
      </c>
      <c r="N15" s="37" t="s">
        <v>225</v>
      </c>
    </row>
    <row r="16" spans="1:14" ht="12.75" customHeight="1">
      <c r="A16" s="1" t="s">
        <v>13</v>
      </c>
      <c r="B16" s="1" t="s">
        <v>14</v>
      </c>
      <c r="C16" s="3">
        <v>44798</v>
      </c>
      <c r="D16" s="1" t="s">
        <v>15</v>
      </c>
      <c r="E16" s="1" t="s">
        <v>201</v>
      </c>
      <c r="F16" s="1">
        <f t="shared" si="0"/>
        <v>-866.5</v>
      </c>
      <c r="G16" s="1">
        <v>0</v>
      </c>
      <c r="H16" s="1">
        <v>-866.5</v>
      </c>
      <c r="I16" s="2">
        <v>0</v>
      </c>
      <c r="J16" s="1" t="s">
        <v>33</v>
      </c>
      <c r="K16" s="1"/>
      <c r="L16" s="31" t="s">
        <v>113</v>
      </c>
      <c r="M16" s="10" t="s">
        <v>116</v>
      </c>
      <c r="N16" s="37" t="s">
        <v>225</v>
      </c>
    </row>
    <row r="17" spans="1:14" ht="12.75" customHeight="1">
      <c r="A17" s="1" t="s">
        <v>37</v>
      </c>
      <c r="B17" s="1" t="s">
        <v>38</v>
      </c>
      <c r="C17" s="3">
        <v>44798</v>
      </c>
      <c r="D17" s="1" t="s">
        <v>15</v>
      </c>
      <c r="E17" s="1" t="s">
        <v>39</v>
      </c>
      <c r="F17" s="1">
        <f t="shared" si="0"/>
        <v>-930</v>
      </c>
      <c r="G17" s="1">
        <v>-155</v>
      </c>
      <c r="H17" s="1">
        <v>-775</v>
      </c>
      <c r="I17" s="2">
        <v>0.2</v>
      </c>
      <c r="J17" s="1" t="s">
        <v>17</v>
      </c>
      <c r="K17" s="1"/>
      <c r="L17" s="31" t="s">
        <v>113</v>
      </c>
      <c r="M17" s="10" t="s">
        <v>114</v>
      </c>
      <c r="N17" s="37" t="s">
        <v>224</v>
      </c>
    </row>
    <row r="18" spans="1:14" ht="12.75" customHeight="1">
      <c r="A18" s="1" t="s">
        <v>40</v>
      </c>
      <c r="B18" s="1" t="s">
        <v>41</v>
      </c>
      <c r="C18" s="3">
        <v>44798</v>
      </c>
      <c r="D18" s="1" t="s">
        <v>15</v>
      </c>
      <c r="E18" s="1" t="s">
        <v>202</v>
      </c>
      <c r="F18" s="1">
        <f t="shared" si="0"/>
        <v>-225</v>
      </c>
      <c r="G18" s="1">
        <v>0</v>
      </c>
      <c r="H18" s="1">
        <v>-225</v>
      </c>
      <c r="I18" s="2">
        <v>0</v>
      </c>
      <c r="J18" s="1" t="s">
        <v>33</v>
      </c>
      <c r="K18" s="1"/>
      <c r="L18" s="31" t="s">
        <v>113</v>
      </c>
      <c r="M18" s="10" t="s">
        <v>114</v>
      </c>
      <c r="N18" s="37" t="s">
        <v>115</v>
      </c>
    </row>
    <row r="19" spans="1:14" ht="12.75" customHeight="1">
      <c r="A19" s="1" t="s">
        <v>42</v>
      </c>
      <c r="B19" s="1" t="s">
        <v>43</v>
      </c>
      <c r="C19" s="3">
        <v>44798</v>
      </c>
      <c r="D19" s="1" t="s">
        <v>15</v>
      </c>
      <c r="E19" s="1" t="s">
        <v>203</v>
      </c>
      <c r="F19" s="1">
        <f t="shared" si="0"/>
        <v>-31.25</v>
      </c>
      <c r="G19" s="1">
        <v>0</v>
      </c>
      <c r="H19" s="1">
        <v>-31.25</v>
      </c>
      <c r="I19" s="2">
        <v>0</v>
      </c>
      <c r="J19" s="1" t="s">
        <v>33</v>
      </c>
      <c r="K19" s="1"/>
      <c r="L19" s="31" t="s">
        <v>113</v>
      </c>
      <c r="M19" s="10" t="s">
        <v>114</v>
      </c>
      <c r="N19" s="37" t="s">
        <v>115</v>
      </c>
    </row>
    <row r="20" spans="1:14" ht="12.75" customHeight="1">
      <c r="A20" s="1" t="s">
        <v>44</v>
      </c>
      <c r="B20" s="1" t="s">
        <v>45</v>
      </c>
      <c r="C20" s="3">
        <v>44798</v>
      </c>
      <c r="D20" s="1" t="s">
        <v>15</v>
      </c>
      <c r="E20" s="1" t="s">
        <v>204</v>
      </c>
      <c r="F20" s="1">
        <f t="shared" si="0"/>
        <v>-81.25</v>
      </c>
      <c r="G20" s="1">
        <v>0</v>
      </c>
      <c r="H20" s="1">
        <v>-81.25</v>
      </c>
      <c r="I20" s="2">
        <v>0</v>
      </c>
      <c r="J20" s="1" t="s">
        <v>33</v>
      </c>
      <c r="K20" s="1"/>
      <c r="L20" s="31" t="s">
        <v>113</v>
      </c>
      <c r="M20" s="10" t="s">
        <v>114</v>
      </c>
      <c r="N20" s="37" t="s">
        <v>115</v>
      </c>
    </row>
    <row r="21" spans="1:14" ht="12.75" customHeight="1">
      <c r="A21" s="1" t="s">
        <v>37</v>
      </c>
      <c r="B21" s="1" t="s">
        <v>38</v>
      </c>
      <c r="C21" s="3">
        <v>44798</v>
      </c>
      <c r="D21" s="1" t="s">
        <v>15</v>
      </c>
      <c r="E21" s="1" t="s">
        <v>205</v>
      </c>
      <c r="F21" s="1">
        <f t="shared" si="0"/>
        <v>-75</v>
      </c>
      <c r="G21" s="1">
        <v>0</v>
      </c>
      <c r="H21" s="1">
        <v>-75</v>
      </c>
      <c r="I21" s="2">
        <v>0</v>
      </c>
      <c r="J21" s="1" t="s">
        <v>33</v>
      </c>
      <c r="K21" s="1"/>
      <c r="L21" s="31" t="s">
        <v>113</v>
      </c>
      <c r="M21" s="10" t="s">
        <v>114</v>
      </c>
      <c r="N21" s="37" t="s">
        <v>115</v>
      </c>
    </row>
    <row r="22" spans="1:14" ht="12.75" customHeight="1">
      <c r="A22" s="1" t="s">
        <v>20</v>
      </c>
      <c r="B22" s="1" t="s">
        <v>21</v>
      </c>
      <c r="C22" s="3">
        <v>44798</v>
      </c>
      <c r="D22" s="1" t="s">
        <v>15</v>
      </c>
      <c r="E22" s="38" t="s">
        <v>206</v>
      </c>
      <c r="F22" s="1">
        <f t="shared" si="0"/>
        <v>-12.5</v>
      </c>
      <c r="G22" s="1">
        <v>0</v>
      </c>
      <c r="H22" s="1">
        <v>-12.5</v>
      </c>
      <c r="I22" s="2">
        <v>0</v>
      </c>
      <c r="J22" s="1" t="s">
        <v>33</v>
      </c>
      <c r="K22" s="1"/>
      <c r="L22" s="31" t="s">
        <v>113</v>
      </c>
      <c r="M22" s="10" t="s">
        <v>114</v>
      </c>
      <c r="N22" s="37" t="s">
        <v>115</v>
      </c>
    </row>
    <row r="23" spans="1:14" ht="12.75" customHeight="1">
      <c r="A23" s="1" t="s">
        <v>40</v>
      </c>
      <c r="B23" s="1" t="s">
        <v>41</v>
      </c>
      <c r="C23" s="3">
        <v>44798</v>
      </c>
      <c r="D23" s="1" t="s">
        <v>15</v>
      </c>
      <c r="E23" s="1" t="s">
        <v>207</v>
      </c>
      <c r="F23" s="1">
        <f t="shared" si="0"/>
        <v>-120</v>
      </c>
      <c r="G23" s="1">
        <v>0</v>
      </c>
      <c r="H23" s="1">
        <v>-120</v>
      </c>
      <c r="I23" s="2">
        <v>0</v>
      </c>
      <c r="J23" s="1" t="s">
        <v>33</v>
      </c>
      <c r="K23" s="1"/>
      <c r="L23" s="31" t="s">
        <v>113</v>
      </c>
      <c r="M23" s="10" t="s">
        <v>114</v>
      </c>
      <c r="N23" s="37" t="s">
        <v>115</v>
      </c>
    </row>
    <row r="24" spans="1:14" ht="12.75" customHeight="1">
      <c r="A24" s="1" t="s">
        <v>37</v>
      </c>
      <c r="B24" s="1" t="s">
        <v>38</v>
      </c>
      <c r="C24" s="3">
        <v>44798</v>
      </c>
      <c r="D24" s="1" t="s">
        <v>15</v>
      </c>
      <c r="E24" s="1" t="s">
        <v>207</v>
      </c>
      <c r="F24" s="1">
        <f t="shared" si="0"/>
        <v>-80</v>
      </c>
      <c r="G24" s="1">
        <v>0</v>
      </c>
      <c r="H24" s="1">
        <v>-80</v>
      </c>
      <c r="I24" s="2">
        <v>0</v>
      </c>
      <c r="J24" s="1" t="s">
        <v>33</v>
      </c>
      <c r="K24" s="1"/>
      <c r="L24" s="31" t="s">
        <v>113</v>
      </c>
      <c r="M24" s="10" t="s">
        <v>114</v>
      </c>
      <c r="N24" s="37" t="s">
        <v>115</v>
      </c>
    </row>
    <row r="25" spans="1:14" ht="12.75" customHeight="1">
      <c r="A25" s="1" t="s">
        <v>44</v>
      </c>
      <c r="B25" s="1" t="s">
        <v>45</v>
      </c>
      <c r="C25" s="3">
        <v>44798</v>
      </c>
      <c r="D25" s="1" t="s">
        <v>15</v>
      </c>
      <c r="E25" s="1" t="s">
        <v>208</v>
      </c>
      <c r="F25" s="1">
        <f t="shared" si="0"/>
        <v>-56.89</v>
      </c>
      <c r="G25" s="1">
        <v>-9.48</v>
      </c>
      <c r="H25" s="1">
        <v>-47.41</v>
      </c>
      <c r="I25" s="2">
        <v>0.2</v>
      </c>
      <c r="J25" s="1" t="s">
        <v>17</v>
      </c>
      <c r="K25" s="1"/>
      <c r="L25" s="31" t="s">
        <v>113</v>
      </c>
      <c r="M25" s="10" t="s">
        <v>114</v>
      </c>
      <c r="N25" s="37" t="s">
        <v>115</v>
      </c>
    </row>
    <row r="26" spans="1:14" ht="12.75" customHeight="1">
      <c r="A26" s="1" t="s">
        <v>46</v>
      </c>
      <c r="B26" s="1" t="s">
        <v>47</v>
      </c>
      <c r="C26" s="3">
        <v>44798</v>
      </c>
      <c r="D26" s="1" t="s">
        <v>15</v>
      </c>
      <c r="E26" s="1" t="s">
        <v>209</v>
      </c>
      <c r="F26" s="1">
        <f t="shared" si="0"/>
        <v>-7.6</v>
      </c>
      <c r="G26" s="1">
        <v>-1.27</v>
      </c>
      <c r="H26" s="1">
        <v>-6.33</v>
      </c>
      <c r="I26" s="2">
        <v>0.2</v>
      </c>
      <c r="J26" s="1" t="s">
        <v>17</v>
      </c>
      <c r="K26" s="1"/>
      <c r="L26" s="31" t="s">
        <v>113</v>
      </c>
      <c r="M26" s="10" t="s">
        <v>114</v>
      </c>
      <c r="N26" s="37" t="s">
        <v>115</v>
      </c>
    </row>
    <row r="27" spans="1:14" ht="12.75" customHeight="1">
      <c r="A27" s="1" t="s">
        <v>48</v>
      </c>
      <c r="B27" s="1" t="s">
        <v>49</v>
      </c>
      <c r="C27" s="3">
        <v>44803</v>
      </c>
      <c r="D27" s="1" t="s">
        <v>15</v>
      </c>
      <c r="E27" s="1" t="s">
        <v>50</v>
      </c>
      <c r="F27" s="1">
        <f t="shared" si="0"/>
        <v>-146.4</v>
      </c>
      <c r="G27" s="1">
        <v>-24.4</v>
      </c>
      <c r="H27" s="1">
        <v>-122</v>
      </c>
      <c r="I27" s="2">
        <v>0.2</v>
      </c>
      <c r="J27" s="1" t="s">
        <v>17</v>
      </c>
      <c r="K27" s="1"/>
      <c r="M27" s="10"/>
      <c r="N27" s="37"/>
    </row>
    <row r="28" spans="1:14" ht="12.75" customHeight="1">
      <c r="A28" s="1" t="s">
        <v>13</v>
      </c>
      <c r="B28" s="1" t="s">
        <v>14</v>
      </c>
      <c r="C28" s="3">
        <v>44803</v>
      </c>
      <c r="D28" s="1" t="s">
        <v>15</v>
      </c>
      <c r="E28" s="1" t="s">
        <v>51</v>
      </c>
      <c r="F28" s="1">
        <f t="shared" si="0"/>
        <v>-31.2</v>
      </c>
      <c r="G28" s="1">
        <v>0</v>
      </c>
      <c r="H28" s="1">
        <v>-31.2</v>
      </c>
      <c r="I28" s="2">
        <v>0</v>
      </c>
      <c r="J28" s="1" t="s">
        <v>33</v>
      </c>
      <c r="K28" s="1"/>
      <c r="M28" s="10"/>
      <c r="N28" s="10"/>
    </row>
    <row r="29" spans="1:14" ht="12.75" customHeight="1">
      <c r="A29" s="1" t="s">
        <v>52</v>
      </c>
      <c r="B29" s="1" t="s">
        <v>53</v>
      </c>
      <c r="C29" s="3">
        <v>44803</v>
      </c>
      <c r="D29" s="1" t="s">
        <v>15</v>
      </c>
      <c r="E29" s="1" t="s">
        <v>54</v>
      </c>
      <c r="F29" s="1">
        <f t="shared" si="0"/>
        <v>-29.799999999999997</v>
      </c>
      <c r="G29" s="1">
        <v>-4.97</v>
      </c>
      <c r="H29" s="1">
        <v>-24.83</v>
      </c>
      <c r="I29" s="2">
        <v>0.2</v>
      </c>
      <c r="J29" s="1" t="s">
        <v>17</v>
      </c>
      <c r="K29" s="1"/>
      <c r="M29" s="10"/>
      <c r="N29" s="10"/>
    </row>
    <row r="30" spans="1:14" ht="12.75" customHeight="1">
      <c r="A30" s="1" t="s">
        <v>55</v>
      </c>
      <c r="B30" s="1" t="s">
        <v>56</v>
      </c>
      <c r="C30" s="3">
        <v>44803</v>
      </c>
      <c r="D30" s="1" t="s">
        <v>15</v>
      </c>
      <c r="E30" s="1" t="s">
        <v>57</v>
      </c>
      <c r="F30" s="1">
        <f t="shared" si="0"/>
        <v>-705.16</v>
      </c>
      <c r="G30" s="1">
        <v>0</v>
      </c>
      <c r="H30" s="1">
        <v>-705.16</v>
      </c>
      <c r="I30" s="2">
        <v>0</v>
      </c>
      <c r="J30" s="1" t="s">
        <v>33</v>
      </c>
      <c r="K30" s="1"/>
      <c r="L30" s="31" t="s">
        <v>113</v>
      </c>
      <c r="M30" s="10" t="s">
        <v>116</v>
      </c>
      <c r="N30" s="10" t="s">
        <v>119</v>
      </c>
    </row>
    <row r="31" spans="1:14" ht="12.75" customHeight="1">
      <c r="A31" s="1" t="s">
        <v>58</v>
      </c>
      <c r="B31" s="1" t="s">
        <v>59</v>
      </c>
      <c r="C31" s="3">
        <v>44803</v>
      </c>
      <c r="D31" s="1" t="s">
        <v>15</v>
      </c>
      <c r="E31" s="1" t="s">
        <v>210</v>
      </c>
      <c r="F31" s="1">
        <f t="shared" si="0"/>
        <v>-1844.87</v>
      </c>
      <c r="G31" s="1">
        <v>0</v>
      </c>
      <c r="H31" s="1">
        <v>-1844.87</v>
      </c>
      <c r="I31" s="2">
        <v>0</v>
      </c>
      <c r="J31" s="1" t="s">
        <v>33</v>
      </c>
      <c r="K31" s="1"/>
      <c r="L31" s="31" t="s">
        <v>113</v>
      </c>
      <c r="M31" s="10" t="s">
        <v>116</v>
      </c>
      <c r="N31" s="10" t="s">
        <v>120</v>
      </c>
    </row>
    <row r="32" spans="1:14" ht="12.75" customHeight="1">
      <c r="A32" s="1" t="s">
        <v>60</v>
      </c>
      <c r="B32" s="1" t="s">
        <v>61</v>
      </c>
      <c r="C32" s="3">
        <v>44803</v>
      </c>
      <c r="D32" s="1" t="s">
        <v>15</v>
      </c>
      <c r="E32" s="1" t="s">
        <v>62</v>
      </c>
      <c r="F32" s="1">
        <f t="shared" si="0"/>
        <v>-5</v>
      </c>
      <c r="G32" s="1">
        <v>0</v>
      </c>
      <c r="H32" s="1">
        <v>-5</v>
      </c>
      <c r="I32" s="2">
        <v>0</v>
      </c>
      <c r="J32" s="1" t="s">
        <v>33</v>
      </c>
      <c r="K32" s="1"/>
      <c r="L32" s="31"/>
      <c r="M32" s="10"/>
      <c r="N32" s="10"/>
    </row>
    <row r="33" spans="1:14" ht="12.75" customHeight="1">
      <c r="A33" s="1" t="s">
        <v>63</v>
      </c>
      <c r="B33" s="1" t="s">
        <v>64</v>
      </c>
      <c r="C33" s="3">
        <v>44804</v>
      </c>
      <c r="D33" s="1" t="s">
        <v>65</v>
      </c>
      <c r="E33" s="35" t="s">
        <v>211</v>
      </c>
      <c r="F33" s="1">
        <f t="shared" si="0"/>
        <v>-3312.48</v>
      </c>
      <c r="G33" s="1">
        <v>0</v>
      </c>
      <c r="H33" s="1">
        <v>-3312.48</v>
      </c>
      <c r="I33" s="2">
        <v>0</v>
      </c>
      <c r="J33" s="1" t="s">
        <v>33</v>
      </c>
      <c r="K33" s="1"/>
      <c r="L33" s="31"/>
      <c r="M33" s="10"/>
      <c r="N33" s="10"/>
    </row>
    <row r="34" spans="1:14" ht="12.75" customHeight="1">
      <c r="A34" s="1" t="s">
        <v>63</v>
      </c>
      <c r="B34" s="1" t="s">
        <v>64</v>
      </c>
      <c r="C34" s="3">
        <v>44804</v>
      </c>
      <c r="D34" s="1" t="s">
        <v>65</v>
      </c>
      <c r="E34" s="35" t="s">
        <v>212</v>
      </c>
      <c r="F34" s="1">
        <f t="shared" si="0"/>
        <v>-270.37</v>
      </c>
      <c r="G34" s="1">
        <v>0</v>
      </c>
      <c r="H34" s="1">
        <v>-270.37</v>
      </c>
      <c r="I34" s="2">
        <v>0</v>
      </c>
      <c r="J34" s="1" t="s">
        <v>33</v>
      </c>
      <c r="K34" s="1"/>
      <c r="L34" s="31"/>
      <c r="M34" s="10"/>
      <c r="N34" s="10"/>
    </row>
    <row r="35" spans="1:14" ht="12.75" customHeight="1">
      <c r="A35" s="1" t="s">
        <v>58</v>
      </c>
      <c r="B35" s="1" t="s">
        <v>59</v>
      </c>
      <c r="C35" s="3">
        <v>44804</v>
      </c>
      <c r="D35" s="1" t="s">
        <v>65</v>
      </c>
      <c r="E35" s="35" t="s">
        <v>213</v>
      </c>
      <c r="F35" s="1">
        <f t="shared" si="0"/>
        <v>2877.69</v>
      </c>
      <c r="G35" s="1">
        <v>0</v>
      </c>
      <c r="H35" s="1">
        <v>2877.69</v>
      </c>
      <c r="I35" s="2">
        <v>0</v>
      </c>
      <c r="J35" s="1" t="s">
        <v>33</v>
      </c>
      <c r="K35" s="1"/>
      <c r="L35" s="31"/>
      <c r="M35" s="10"/>
      <c r="N35" s="10"/>
    </row>
    <row r="36" spans="1:14" ht="12.75" customHeight="1">
      <c r="A36" s="1" t="s">
        <v>55</v>
      </c>
      <c r="B36" s="1" t="s">
        <v>56</v>
      </c>
      <c r="C36" s="3">
        <v>44804</v>
      </c>
      <c r="D36" s="1" t="s">
        <v>65</v>
      </c>
      <c r="E36" s="35" t="s">
        <v>214</v>
      </c>
      <c r="F36" s="1">
        <f t="shared" si="0"/>
        <v>705.16</v>
      </c>
      <c r="G36" s="1">
        <v>0</v>
      </c>
      <c r="H36" s="1">
        <v>705.16</v>
      </c>
      <c r="I36" s="2">
        <v>0</v>
      </c>
      <c r="J36" s="1" t="s">
        <v>33</v>
      </c>
      <c r="K36" s="1"/>
      <c r="L36" s="31"/>
      <c r="M36" s="10"/>
      <c r="N36" s="10"/>
    </row>
    <row r="37" spans="1:14" ht="12.75" customHeight="1">
      <c r="A37" s="5" t="s">
        <v>66</v>
      </c>
      <c r="B37" s="5"/>
      <c r="C37" s="5"/>
      <c r="D37" s="5"/>
      <c r="E37" s="5"/>
      <c r="F37" s="6">
        <f t="shared" si="0"/>
        <v>-5953.759999999999</v>
      </c>
      <c r="G37" s="6">
        <f>SUM(G5:G36)</f>
        <v>-268.36</v>
      </c>
      <c r="H37" s="6">
        <f>SUM(H5:H36)</f>
        <v>-5685.4</v>
      </c>
      <c r="I37" s="5"/>
      <c r="J37" s="5"/>
      <c r="K37" s="5"/>
      <c r="L37" s="31"/>
      <c r="M37" s="10"/>
      <c r="N37" s="10"/>
    </row>
    <row r="42" spans="5:11" ht="12.75" customHeight="1">
      <c r="E42" s="7" t="s">
        <v>67</v>
      </c>
      <c r="F42" s="7"/>
      <c r="H42" t="s">
        <v>218</v>
      </c>
      <c r="K42" s="36">
        <v>11038.04</v>
      </c>
    </row>
    <row r="43" spans="5:11" ht="12.75" customHeight="1">
      <c r="E43" s="11" t="s">
        <v>68</v>
      </c>
      <c r="F43" s="11"/>
      <c r="H43" t="s">
        <v>219</v>
      </c>
      <c r="K43" s="36">
        <v>251075.68</v>
      </c>
    </row>
    <row r="44" spans="5:11" ht="12.75" customHeight="1">
      <c r="E44" s="12" t="s">
        <v>69</v>
      </c>
      <c r="F44" s="12"/>
      <c r="H44" t="s">
        <v>220</v>
      </c>
      <c r="K44" s="36">
        <v>11558.02</v>
      </c>
    </row>
    <row r="45" spans="5:11" ht="12.75" customHeight="1">
      <c r="E45" s="13" t="s">
        <v>70</v>
      </c>
      <c r="F45" s="13"/>
      <c r="H45" t="s">
        <v>221</v>
      </c>
      <c r="I45" s="8"/>
      <c r="K45" s="36">
        <f>1143.42+268.36</f>
        <v>1411.7800000000002</v>
      </c>
    </row>
    <row r="46" spans="5:11" ht="12.75" customHeight="1">
      <c r="E46" s="14" t="s">
        <v>71</v>
      </c>
      <c r="F46" s="14"/>
      <c r="G46">
        <v>1</v>
      </c>
      <c r="H46" s="15" t="s">
        <v>222</v>
      </c>
      <c r="I46" s="16"/>
      <c r="K46" s="16">
        <f>SUM(K42:K45)</f>
        <v>275083.52</v>
      </c>
    </row>
    <row r="47" spans="5:6" ht="12.75" customHeight="1">
      <c r="E47" s="18" t="s">
        <v>72</v>
      </c>
      <c r="F47" s="18"/>
    </row>
    <row r="48" spans="5:11" ht="12.75" customHeight="1">
      <c r="E48" s="19" t="s">
        <v>73</v>
      </c>
      <c r="F48" s="20"/>
      <c r="G48" s="17"/>
      <c r="H48" t="s">
        <v>74</v>
      </c>
      <c r="K48" t="s">
        <v>74</v>
      </c>
    </row>
    <row r="49" spans="5:14" ht="12.75" customHeight="1">
      <c r="E49" s="21" t="s">
        <v>75</v>
      </c>
      <c r="F49" s="21"/>
      <c r="G49" t="s">
        <v>76</v>
      </c>
      <c r="H49" s="15" t="s">
        <v>77</v>
      </c>
      <c r="K49" t="s">
        <v>78</v>
      </c>
      <c r="M49" s="10"/>
      <c r="N49" s="10"/>
    </row>
    <row r="50" spans="7:14" ht="12.75" customHeight="1">
      <c r="G50" s="22" t="s">
        <v>79</v>
      </c>
      <c r="H50" s="23" t="s">
        <v>80</v>
      </c>
      <c r="I50" s="26">
        <v>88972.7</v>
      </c>
      <c r="J50" s="25"/>
      <c r="K50" t="s">
        <v>83</v>
      </c>
      <c r="M50" s="10"/>
      <c r="N50" s="10"/>
    </row>
    <row r="51" spans="7:14" ht="12.75" customHeight="1">
      <c r="G51" s="22" t="s">
        <v>81</v>
      </c>
      <c r="H51" s="23" t="s">
        <v>82</v>
      </c>
      <c r="I51" s="26">
        <v>5673</v>
      </c>
      <c r="J51" s="23"/>
      <c r="K51" t="s">
        <v>83</v>
      </c>
      <c r="M51" s="10"/>
      <c r="N51" s="10"/>
    </row>
    <row r="52" spans="7:14" ht="12.75" customHeight="1">
      <c r="G52" s="22" t="s">
        <v>84</v>
      </c>
      <c r="H52" t="s">
        <v>85</v>
      </c>
      <c r="I52" s="8">
        <v>0</v>
      </c>
      <c r="K52" t="s">
        <v>83</v>
      </c>
      <c r="M52" s="10"/>
      <c r="N52" s="10"/>
    </row>
    <row r="53" spans="7:14" ht="12.75" customHeight="1">
      <c r="G53" s="22" t="s">
        <v>86</v>
      </c>
      <c r="H53" t="s">
        <v>87</v>
      </c>
      <c r="I53" s="26">
        <v>0</v>
      </c>
      <c r="J53" s="25"/>
      <c r="K53" t="s">
        <v>83</v>
      </c>
      <c r="M53" s="10"/>
      <c r="N53" s="10"/>
    </row>
    <row r="54" spans="7:14" ht="12.75" customHeight="1">
      <c r="G54" s="22" t="s">
        <v>88</v>
      </c>
      <c r="H54" t="s">
        <v>89</v>
      </c>
      <c r="I54" s="26">
        <v>75000</v>
      </c>
      <c r="J54" s="24"/>
      <c r="K54" t="s">
        <v>83</v>
      </c>
      <c r="M54" s="10"/>
      <c r="N54" s="10"/>
    </row>
    <row r="55" spans="7:14" ht="12.75" customHeight="1">
      <c r="G55" s="22" t="s">
        <v>90</v>
      </c>
      <c r="H55" t="s">
        <v>91</v>
      </c>
      <c r="I55" s="26">
        <v>8147.98</v>
      </c>
      <c r="J55" s="25"/>
      <c r="K55" t="s">
        <v>83</v>
      </c>
      <c r="M55" s="10"/>
      <c r="N55" s="10"/>
    </row>
    <row r="56" spans="7:14" ht="12.75" customHeight="1">
      <c r="G56" s="22" t="s">
        <v>92</v>
      </c>
      <c r="H56" t="s">
        <v>93</v>
      </c>
      <c r="I56" s="26">
        <v>1000</v>
      </c>
      <c r="J56" s="24"/>
      <c r="K56" s="24" t="s">
        <v>83</v>
      </c>
      <c r="M56" s="10"/>
      <c r="N56" s="10"/>
    </row>
    <row r="57" spans="7:14" ht="12.75" customHeight="1">
      <c r="G57" s="22" t="s">
        <v>94</v>
      </c>
      <c r="H57" t="s">
        <v>95</v>
      </c>
      <c r="I57" s="26">
        <v>12000</v>
      </c>
      <c r="J57" s="24"/>
      <c r="K57" s="24" t="s">
        <v>83</v>
      </c>
      <c r="M57" s="10"/>
      <c r="N57" s="10"/>
    </row>
    <row r="58" spans="7:14" ht="12.75" customHeight="1">
      <c r="G58" s="22" t="s">
        <v>96</v>
      </c>
      <c r="H58" t="s">
        <v>97</v>
      </c>
      <c r="I58" s="8">
        <v>66.03999999999996</v>
      </c>
      <c r="K58" t="s">
        <v>83</v>
      </c>
      <c r="M58" s="10"/>
      <c r="N58" s="10"/>
    </row>
    <row r="59" spans="7:14" ht="12.75" customHeight="1">
      <c r="G59" s="22" t="s">
        <v>98</v>
      </c>
      <c r="H59" t="s">
        <v>99</v>
      </c>
      <c r="I59" s="26">
        <v>110</v>
      </c>
      <c r="J59" s="24"/>
      <c r="K59" t="s">
        <v>83</v>
      </c>
      <c r="M59" s="10"/>
      <c r="N59" s="10"/>
    </row>
    <row r="60" spans="7:14" ht="12.75" customHeight="1">
      <c r="G60" s="22" t="s">
        <v>227</v>
      </c>
      <c r="H60" t="s">
        <v>228</v>
      </c>
      <c r="I60" s="39">
        <v>1112.6</v>
      </c>
      <c r="J60" s="24"/>
      <c r="K60" s="25" t="s">
        <v>235</v>
      </c>
      <c r="M60" s="10"/>
      <c r="N60" s="10"/>
    </row>
    <row r="61" spans="7:14" ht="12.75" customHeight="1">
      <c r="G61">
        <v>2</v>
      </c>
      <c r="H61" t="s">
        <v>100</v>
      </c>
      <c r="I61" s="26">
        <f>SUM(I50:I60)</f>
        <v>192082.32000000004</v>
      </c>
      <c r="J61" s="24"/>
      <c r="K61" s="24" t="s">
        <v>101</v>
      </c>
      <c r="M61" s="10"/>
      <c r="N61" s="10"/>
    </row>
    <row r="62" spans="9:14" ht="12.75" customHeight="1">
      <c r="I62" s="26" t="s">
        <v>74</v>
      </c>
      <c r="J62" s="24"/>
      <c r="K62" s="24"/>
      <c r="M62" s="10"/>
      <c r="N62" s="10"/>
    </row>
    <row r="63" spans="7:14" ht="12.75" customHeight="1">
      <c r="G63">
        <v>3</v>
      </c>
      <c r="H63" t="s">
        <v>102</v>
      </c>
      <c r="I63" s="26">
        <v>46346.06</v>
      </c>
      <c r="J63" s="24"/>
      <c r="K63" t="s">
        <v>83</v>
      </c>
      <c r="M63" s="10"/>
      <c r="N63" s="10"/>
    </row>
    <row r="64" spans="7:14" ht="12.75" customHeight="1">
      <c r="G64">
        <v>4</v>
      </c>
      <c r="H64" t="s">
        <v>103</v>
      </c>
      <c r="I64" s="8">
        <f>I61+I63</f>
        <v>238428.38000000003</v>
      </c>
      <c r="K64" t="s">
        <v>104</v>
      </c>
      <c r="M64" s="10"/>
      <c r="N64" s="10"/>
    </row>
    <row r="65" spans="7:14" ht="12.75" customHeight="1">
      <c r="G65">
        <v>5</v>
      </c>
      <c r="H65" s="15" t="s">
        <v>105</v>
      </c>
      <c r="I65" s="16">
        <f>K46-I64</f>
        <v>36655.139999999985</v>
      </c>
      <c r="K65" t="s">
        <v>106</v>
      </c>
      <c r="M65" s="10"/>
      <c r="N65" s="10"/>
    </row>
    <row r="66" spans="13:14" ht="12.75" customHeight="1">
      <c r="M66" s="10"/>
      <c r="N66" s="10"/>
    </row>
    <row r="67" spans="13:14" ht="12.75" customHeight="1">
      <c r="M67" s="10"/>
      <c r="N67" s="10"/>
    </row>
    <row r="68" spans="9:14" ht="12.75" customHeight="1">
      <c r="I68" s="8"/>
      <c r="M68" s="10"/>
      <c r="N68" s="10"/>
    </row>
    <row r="69" spans="9:14" ht="12.75" customHeight="1">
      <c r="I69" s="8"/>
      <c r="M69" s="10"/>
      <c r="N69" s="10"/>
    </row>
    <row r="70" spans="9:14" ht="12.75" customHeight="1">
      <c r="I70" s="8"/>
      <c r="M70" s="10"/>
      <c r="N70" s="10"/>
    </row>
    <row r="71" spans="9:14" ht="12.75" customHeight="1">
      <c r="I71" s="8"/>
      <c r="M71" s="10"/>
      <c r="N71" s="10"/>
    </row>
    <row r="72" spans="9:14" ht="12.75" customHeight="1">
      <c r="I72" s="8"/>
      <c r="M72" s="10"/>
      <c r="N72" s="10"/>
    </row>
    <row r="73" spans="9:12" ht="12.75" customHeight="1">
      <c r="I73" s="8"/>
      <c r="L73" s="9"/>
    </row>
    <row r="74" spans="12:14" ht="12.75" customHeight="1">
      <c r="L74" s="9"/>
      <c r="M74" s="10"/>
      <c r="N74" s="10"/>
    </row>
    <row r="75" spans="12:14" ht="12.75" customHeight="1">
      <c r="L75" s="9"/>
      <c r="M75" s="10"/>
      <c r="N75" s="10"/>
    </row>
    <row r="76" spans="13:14" ht="12.75" customHeight="1">
      <c r="M76" s="10"/>
      <c r="N76" s="10"/>
    </row>
    <row r="77" spans="13:14" ht="12.75" customHeight="1">
      <c r="M77" s="10"/>
      <c r="N77" s="10"/>
    </row>
    <row r="78" spans="12:14" ht="12.75" customHeight="1">
      <c r="L78" s="9"/>
      <c r="M78" s="10"/>
      <c r="N78" s="10"/>
    </row>
    <row r="79" spans="12:14" ht="12.75" customHeight="1">
      <c r="L79" s="9"/>
      <c r="M79" s="10"/>
      <c r="N79" s="10"/>
    </row>
    <row r="80" spans="12:14" ht="12.75" customHeight="1">
      <c r="L80" s="9"/>
      <c r="M80" s="10"/>
      <c r="N80" s="10"/>
    </row>
    <row r="81" spans="12:14" ht="12.75" customHeight="1">
      <c r="L81" s="31" t="s">
        <v>113</v>
      </c>
      <c r="M81" s="10" t="s">
        <v>116</v>
      </c>
      <c r="N81" s="10" t="s">
        <v>117</v>
      </c>
    </row>
    <row r="82" spans="12:14" ht="12.75" customHeight="1">
      <c r="L82" s="31" t="s">
        <v>113</v>
      </c>
      <c r="M82" s="10" t="s">
        <v>116</v>
      </c>
      <c r="N82" s="10" t="s">
        <v>118</v>
      </c>
    </row>
    <row r="83" spans="12:14" ht="12.75" customHeight="1">
      <c r="L83" s="9"/>
      <c r="M83" s="10"/>
      <c r="N83" s="10"/>
    </row>
    <row r="84" spans="12:14" ht="12.75" customHeight="1">
      <c r="L84" s="9"/>
      <c r="M84" s="10"/>
      <c r="N84" s="10"/>
    </row>
    <row r="85" spans="12:14" ht="12.75" customHeight="1">
      <c r="L85" s="9"/>
      <c r="M85" s="10"/>
      <c r="N85" s="10"/>
    </row>
    <row r="86" spans="13:14" ht="12.75" customHeight="1">
      <c r="M86" s="10"/>
      <c r="N86" s="10"/>
    </row>
    <row r="87" spans="12:14" ht="12.75" customHeight="1">
      <c r="L87" s="31" t="s">
        <v>113</v>
      </c>
      <c r="M87" s="10" t="s">
        <v>116</v>
      </c>
      <c r="N87" s="10" t="s">
        <v>119</v>
      </c>
    </row>
    <row r="88" spans="12:14" ht="12.75" customHeight="1">
      <c r="L88" s="31" t="s">
        <v>113</v>
      </c>
      <c r="M88" s="10" t="s">
        <v>116</v>
      </c>
      <c r="N88" s="10" t="s">
        <v>120</v>
      </c>
    </row>
    <row r="89" spans="13:14" ht="12.75" customHeight="1">
      <c r="M89" s="10"/>
      <c r="N89" s="10"/>
    </row>
    <row r="90" spans="13:14" ht="12.75" customHeight="1">
      <c r="M90" s="10"/>
      <c r="N90" s="10"/>
    </row>
    <row r="91" spans="12:14" ht="12.75" customHeight="1">
      <c r="L91" s="9"/>
      <c r="M91" s="10"/>
      <c r="N91" s="10"/>
    </row>
    <row r="92" ht="12.75" customHeight="1">
      <c r="L92" s="9"/>
    </row>
    <row r="93" ht="12.75" customHeight="1">
      <c r="L93" s="9"/>
    </row>
    <row r="94" ht="12.75" customHeight="1">
      <c r="L94" s="9"/>
    </row>
    <row r="95" ht="12.75" customHeight="1">
      <c r="L95" s="9"/>
    </row>
    <row r="96" spans="12:14" ht="12.75" customHeight="1">
      <c r="L96" s="9"/>
      <c r="M96" s="10"/>
      <c r="N96" s="10"/>
    </row>
  </sheetData>
  <sheetProtection/>
  <autoFilter ref="A4:N37"/>
  <mergeCells count="3">
    <mergeCell ref="A1:K1"/>
    <mergeCell ref="A2:K2"/>
    <mergeCell ref="A3:K3"/>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N100"/>
  <sheetViews>
    <sheetView zoomScalePageLayoutView="0" workbookViewId="0" topLeftCell="A73">
      <selection activeCell="B102" sqref="B102"/>
    </sheetView>
  </sheetViews>
  <sheetFormatPr defaultColWidth="9.140625" defaultRowHeight="12.75"/>
  <cols>
    <col min="1" max="1" width="21.00390625" style="0" customWidth="1"/>
    <col min="2" max="2" width="30.421875" style="0" customWidth="1"/>
    <col min="3" max="3" width="10.140625" style="0" bestFit="1" customWidth="1"/>
  </cols>
  <sheetData>
    <row r="1" ht="12.75">
      <c r="A1" t="s">
        <v>121</v>
      </c>
    </row>
    <row r="3" ht="12.75">
      <c r="A3" t="s">
        <v>122</v>
      </c>
    </row>
    <row r="5" ht="12.75">
      <c r="A5" t="s">
        <v>123</v>
      </c>
    </row>
    <row r="7" ht="12.75">
      <c r="A7" t="s">
        <v>124</v>
      </c>
    </row>
    <row r="9" ht="12.75">
      <c r="A9" t="s">
        <v>125</v>
      </c>
    </row>
    <row r="11" ht="12.75">
      <c r="A11" t="s">
        <v>126</v>
      </c>
    </row>
    <row r="13" ht="12.75">
      <c r="A13" t="s">
        <v>127</v>
      </c>
    </row>
    <row r="15" ht="12.75">
      <c r="A15" t="s">
        <v>128</v>
      </c>
    </row>
    <row r="17" spans="1:9" ht="12.75">
      <c r="A17" t="s">
        <v>129</v>
      </c>
      <c r="I17" t="s">
        <v>130</v>
      </c>
    </row>
    <row r="19" spans="1:9" ht="12.75">
      <c r="A19" t="s">
        <v>131</v>
      </c>
      <c r="H19" t="s">
        <v>132</v>
      </c>
      <c r="I19" t="s">
        <v>133</v>
      </c>
    </row>
    <row r="21" spans="1:9" ht="12.75">
      <c r="A21" t="s">
        <v>134</v>
      </c>
      <c r="H21" t="s">
        <v>135</v>
      </c>
      <c r="I21" t="s">
        <v>136</v>
      </c>
    </row>
    <row r="23" spans="1:14" ht="12.75">
      <c r="A23" t="s">
        <v>137</v>
      </c>
      <c r="F23" t="s">
        <v>138</v>
      </c>
      <c r="J23" t="s">
        <v>139</v>
      </c>
      <c r="L23" t="s">
        <v>140</v>
      </c>
      <c r="N23" t="s">
        <v>141</v>
      </c>
    </row>
    <row r="25" ht="12.75">
      <c r="A25" t="s">
        <v>142</v>
      </c>
    </row>
    <row r="27" ht="12.75">
      <c r="A27" t="s">
        <v>143</v>
      </c>
    </row>
    <row r="29" spans="1:9" ht="12.75">
      <c r="A29" t="s">
        <v>144</v>
      </c>
      <c r="I29" t="s">
        <v>145</v>
      </c>
    </row>
    <row r="31" ht="12.75">
      <c r="A31" t="s">
        <v>146</v>
      </c>
    </row>
    <row r="33" ht="12.75">
      <c r="A33" t="s">
        <v>147</v>
      </c>
    </row>
    <row r="35" ht="12.75">
      <c r="A35" t="s">
        <v>148</v>
      </c>
    </row>
    <row r="37" ht="12.75">
      <c r="A37" t="s">
        <v>149</v>
      </c>
    </row>
    <row r="38" ht="12.75">
      <c r="A38" t="s">
        <v>150</v>
      </c>
    </row>
    <row r="39" ht="12.75">
      <c r="A39" t="s">
        <v>151</v>
      </c>
    </row>
    <row r="40" ht="12.75">
      <c r="A40" t="s">
        <v>152</v>
      </c>
    </row>
    <row r="42" ht="12.75">
      <c r="A42" t="s">
        <v>153</v>
      </c>
    </row>
    <row r="44" spans="1:5" ht="12.75">
      <c r="A44" t="s">
        <v>154</v>
      </c>
      <c r="E44" t="s">
        <v>155</v>
      </c>
    </row>
    <row r="46" spans="1:2" ht="12.75">
      <c r="A46" t="s">
        <v>156</v>
      </c>
      <c r="B46" t="s">
        <v>157</v>
      </c>
    </row>
    <row r="48" spans="1:2" ht="12.75">
      <c r="A48" t="s">
        <v>158</v>
      </c>
      <c r="B48" t="s">
        <v>159</v>
      </c>
    </row>
    <row r="49" ht="12.75">
      <c r="B49" t="s">
        <v>160</v>
      </c>
    </row>
    <row r="51" spans="1:2" ht="12.75">
      <c r="A51" t="s">
        <v>161</v>
      </c>
      <c r="B51" t="s">
        <v>162</v>
      </c>
    </row>
    <row r="52" spans="1:2" ht="12.75">
      <c r="A52" s="32"/>
      <c r="B52" t="s">
        <v>163</v>
      </c>
    </row>
    <row r="53" spans="1:2" ht="12.75">
      <c r="A53" s="32"/>
      <c r="B53" t="s">
        <v>164</v>
      </c>
    </row>
    <row r="55" spans="1:2" ht="12.75">
      <c r="A55" s="32" t="s">
        <v>165</v>
      </c>
      <c r="B55" t="s">
        <v>166</v>
      </c>
    </row>
    <row r="56" ht="12.75">
      <c r="B56" t="s">
        <v>167</v>
      </c>
    </row>
    <row r="57" ht="12.75">
      <c r="B57" t="s">
        <v>168</v>
      </c>
    </row>
    <row r="59" spans="1:2" ht="12.75">
      <c r="A59" t="s">
        <v>169</v>
      </c>
      <c r="B59" t="s">
        <v>170</v>
      </c>
    </row>
    <row r="60" ht="12.75">
      <c r="B60" t="s">
        <v>171</v>
      </c>
    </row>
    <row r="61" ht="12.75">
      <c r="B61" t="s">
        <v>172</v>
      </c>
    </row>
    <row r="63" spans="1:2" ht="12.75">
      <c r="A63" t="s">
        <v>173</v>
      </c>
      <c r="B63" t="s">
        <v>174</v>
      </c>
    </row>
    <row r="65" spans="1:2" ht="12.75">
      <c r="A65" t="s">
        <v>175</v>
      </c>
      <c r="B65" t="s">
        <v>176</v>
      </c>
    </row>
    <row r="67" spans="1:2" ht="12.75">
      <c r="A67" t="s">
        <v>177</v>
      </c>
      <c r="B67" t="s">
        <v>178</v>
      </c>
    </row>
    <row r="68" ht="12.75">
      <c r="B68" t="s">
        <v>179</v>
      </c>
    </row>
    <row r="70" spans="1:2" ht="12.75">
      <c r="A70" t="s">
        <v>180</v>
      </c>
      <c r="B70" t="s">
        <v>181</v>
      </c>
    </row>
    <row r="71" ht="12.75">
      <c r="B71" t="s">
        <v>182</v>
      </c>
    </row>
    <row r="73" spans="1:2" ht="12.75">
      <c r="A73" t="s">
        <v>183</v>
      </c>
      <c r="B73" t="s">
        <v>184</v>
      </c>
    </row>
    <row r="74" ht="12.75">
      <c r="B74" t="s">
        <v>185</v>
      </c>
    </row>
    <row r="75" ht="12.75">
      <c r="B75" t="s">
        <v>186</v>
      </c>
    </row>
    <row r="77" spans="1:2" ht="12.75">
      <c r="A77" t="s">
        <v>187</v>
      </c>
      <c r="B77" s="24" t="s">
        <v>188</v>
      </c>
    </row>
    <row r="78" ht="12.75">
      <c r="B78" s="24" t="s">
        <v>189</v>
      </c>
    </row>
    <row r="79" ht="12.75">
      <c r="B79" t="s">
        <v>190</v>
      </c>
    </row>
    <row r="81" spans="1:2" ht="12.75">
      <c r="A81" t="s">
        <v>191</v>
      </c>
      <c r="B81" t="s">
        <v>215</v>
      </c>
    </row>
    <row r="82" spans="2:3" ht="12.75">
      <c r="B82" t="s">
        <v>107</v>
      </c>
      <c r="C82" s="27">
        <v>74000</v>
      </c>
    </row>
    <row r="83" spans="2:3" ht="12.75">
      <c r="B83" t="s">
        <v>216</v>
      </c>
      <c r="C83" s="27">
        <v>8210.2</v>
      </c>
    </row>
    <row r="84" spans="2:3" ht="12.75">
      <c r="B84" t="s">
        <v>109</v>
      </c>
      <c r="C84" s="27">
        <v>10000</v>
      </c>
    </row>
    <row r="85" spans="2:3" ht="12.75">
      <c r="B85" t="s">
        <v>108</v>
      </c>
      <c r="C85" s="27">
        <v>-1000</v>
      </c>
    </row>
    <row r="86" spans="2:3" ht="12.75">
      <c r="B86" t="s">
        <v>108</v>
      </c>
      <c r="C86" s="27">
        <v>-2237.5</v>
      </c>
    </row>
    <row r="87" spans="2:3" ht="12.75">
      <c r="B87" s="15" t="s">
        <v>66</v>
      </c>
      <c r="C87" s="28">
        <f>SUM(C82:C86)</f>
        <v>88972.7</v>
      </c>
    </row>
    <row r="88" ht="12.75">
      <c r="B88" t="s">
        <v>217</v>
      </c>
    </row>
    <row r="89" ht="12.75">
      <c r="B89" t="s">
        <v>226</v>
      </c>
    </row>
    <row r="91" spans="1:2" ht="12.75">
      <c r="A91" t="s">
        <v>229</v>
      </c>
      <c r="B91" t="s">
        <v>236</v>
      </c>
    </row>
    <row r="93" ht="12.75" hidden="1">
      <c r="B93" t="s">
        <v>192</v>
      </c>
    </row>
    <row r="94" spans="1:2" ht="12.75" hidden="1">
      <c r="A94" s="25" t="s">
        <v>193</v>
      </c>
      <c r="B94" t="s">
        <v>194</v>
      </c>
    </row>
    <row r="95" ht="14.25" hidden="1">
      <c r="B95" s="33"/>
    </row>
    <row r="96" ht="12.75" hidden="1"/>
    <row r="97" ht="12.75" hidden="1"/>
    <row r="98" ht="12.75" hidden="1">
      <c r="B98" t="s">
        <v>195</v>
      </c>
    </row>
    <row r="99" ht="12.75" hidden="1">
      <c r="B99" t="s">
        <v>196</v>
      </c>
    </row>
    <row r="100" ht="12.75" hidden="1">
      <c r="B100" t="s">
        <v>197</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ChiseldonPC</dc:creator>
  <cp:keywords/>
  <dc:description/>
  <cp:lastModifiedBy>ChiseldonPC</cp:lastModifiedBy>
  <dcterms:created xsi:type="dcterms:W3CDTF">2022-09-08T10:15:06Z</dcterms:created>
  <dcterms:modified xsi:type="dcterms:W3CDTF">2022-10-14T09:27:39Z</dcterms:modified>
  <cp:category/>
  <cp:version/>
  <cp:contentType/>
  <cp:contentStatus/>
</cp:coreProperties>
</file>